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fileSharing userName="Microsoft Office User" algorithmName="SHA-512" hashValue="PFEJhEIKyO/MnvQJWmYUXNicsl5p49A4ZEAKt5nkekT/KTxmpPIB4lMMcPKowiJrBM1d5DexDHYnlf9WwrsFrQ==" saltValue="altYDKBHdEKD2ckOPwJQNA==" spinCount="100000"/>
  <workbookPr filterPrivacy="1" defaultThemeVersion="124226"/>
  <xr:revisionPtr revIDLastSave="0" documentId="13_ncr:10001_{D05A02BB-DBD2-D34F-BB4B-0B4BF1502D30}" xr6:coauthVersionLast="47" xr6:coauthVersionMax="47" xr10:uidLastSave="{00000000-0000-0000-0000-000000000000}"/>
  <bookViews>
    <workbookView xWindow="0" yWindow="500" windowWidth="34620" windowHeight="28060" activeTab="1" xr2:uid="{00000000-000D-0000-FFFF-FFFF00000000}"/>
  </bookViews>
  <sheets>
    <sheet name="About" sheetId="6" r:id="rId1"/>
    <sheet name="Score Card" sheetId="5" r:id="rId2"/>
    <sheet name="Score Card Google" sheetId="7" r:id="rId3"/>
    <sheet name="Score Card Pay By Touch" sheetId="8" r:id="rId4"/>
    <sheet name="Lookup" sheetId="2" r:id="rId5"/>
  </sheets>
  <externalReferences>
    <externalReference r:id="rId6"/>
  </externalReferences>
  <definedNames>
    <definedName name="Lens">Lookup!$A$10:$A$13</definedName>
    <definedName name="ProductStage">Lookup!$A$16:$A$25</definedName>
    <definedName name="ProductStageNumber">Lookup!$A$16:$B$25</definedName>
    <definedName name="Tiers">[1]Calculator!$A$3:$L$11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0" i="5" l="1"/>
  <c r="E49" i="5"/>
  <c r="A1" i="6"/>
  <c r="E78" i="8"/>
  <c r="E77" i="8"/>
  <c r="E75" i="8"/>
  <c r="E74" i="8"/>
  <c r="E72" i="8"/>
  <c r="E71" i="8"/>
  <c r="E70" i="8"/>
  <c r="E68" i="8"/>
  <c r="E67" i="8"/>
  <c r="E66" i="8"/>
  <c r="E65" i="8"/>
  <c r="E64" i="8"/>
  <c r="E63" i="8"/>
  <c r="E61" i="8"/>
  <c r="E60" i="8"/>
  <c r="E59" i="8"/>
  <c r="E58" i="8"/>
  <c r="E56" i="8"/>
  <c r="E55" i="8"/>
  <c r="E54" i="8"/>
  <c r="E52" i="8"/>
  <c r="E51" i="8"/>
  <c r="E50" i="8"/>
  <c r="E48" i="8"/>
  <c r="E47" i="8"/>
  <c r="E46" i="8"/>
  <c r="E45" i="8"/>
  <c r="E44" i="8"/>
  <c r="E43" i="8"/>
  <c r="E42" i="8"/>
  <c r="E40" i="8"/>
  <c r="E39" i="8"/>
  <c r="E38" i="8"/>
  <c r="E37" i="8"/>
  <c r="E36" i="8"/>
  <c r="E35" i="8"/>
  <c r="E34" i="8"/>
  <c r="C32" i="8"/>
  <c r="C81" i="8" s="1"/>
  <c r="E30" i="8"/>
  <c r="E29" i="8"/>
  <c r="E28" i="8"/>
  <c r="E26" i="8"/>
  <c r="E25" i="8"/>
  <c r="E24" i="8"/>
  <c r="E23" i="8"/>
  <c r="E22" i="8"/>
  <c r="E20" i="8"/>
  <c r="E19" i="8"/>
  <c r="E18" i="8"/>
  <c r="E17" i="8"/>
  <c r="E15" i="8"/>
  <c r="E14" i="8"/>
  <c r="E13" i="8"/>
  <c r="E78" i="7"/>
  <c r="E77" i="7"/>
  <c r="E75" i="7"/>
  <c r="E74" i="7"/>
  <c r="E72" i="7"/>
  <c r="E71" i="7"/>
  <c r="E70" i="7"/>
  <c r="E68" i="7"/>
  <c r="E67" i="7"/>
  <c r="E66" i="7"/>
  <c r="E65" i="7"/>
  <c r="E64" i="7"/>
  <c r="E63" i="7"/>
  <c r="E61" i="7"/>
  <c r="E60" i="7"/>
  <c r="E59" i="7"/>
  <c r="E58" i="7"/>
  <c r="E56" i="7"/>
  <c r="E55" i="7"/>
  <c r="E54" i="7"/>
  <c r="E52" i="7"/>
  <c r="E51" i="7"/>
  <c r="E50" i="7"/>
  <c r="E48" i="7"/>
  <c r="E47" i="7"/>
  <c r="E46" i="7"/>
  <c r="E45" i="7"/>
  <c r="E44" i="7"/>
  <c r="E43" i="7"/>
  <c r="E42" i="7"/>
  <c r="E40" i="7"/>
  <c r="E39" i="7"/>
  <c r="E38" i="7"/>
  <c r="E37" i="7"/>
  <c r="E36" i="7"/>
  <c r="E35" i="7"/>
  <c r="E34" i="7"/>
  <c r="C32" i="7"/>
  <c r="C81" i="7" s="1"/>
  <c r="E30" i="7"/>
  <c r="E29" i="7"/>
  <c r="E28" i="7"/>
  <c r="E26" i="7"/>
  <c r="E25" i="7"/>
  <c r="E24" i="7"/>
  <c r="E23" i="7"/>
  <c r="E22" i="7"/>
  <c r="E20" i="7"/>
  <c r="E19" i="7"/>
  <c r="E18" i="7"/>
  <c r="E17" i="7"/>
  <c r="E15" i="7"/>
  <c r="E14" i="7"/>
  <c r="E13" i="7"/>
  <c r="C32" i="5"/>
  <c r="C82" i="5" s="1"/>
  <c r="E80" i="5"/>
  <c r="E79" i="5"/>
  <c r="E77" i="5"/>
  <c r="E76" i="5"/>
  <c r="E74" i="5"/>
  <c r="E73" i="5"/>
  <c r="E72" i="5"/>
  <c r="E70" i="5"/>
  <c r="E69" i="5"/>
  <c r="E68" i="5"/>
  <c r="E67" i="5"/>
  <c r="E66" i="5"/>
  <c r="E65" i="5"/>
  <c r="E63" i="5"/>
  <c r="E62" i="5"/>
  <c r="E61" i="5"/>
  <c r="E60" i="5"/>
  <c r="E58" i="5"/>
  <c r="E57" i="5"/>
  <c r="E56" i="5"/>
  <c r="E54" i="5"/>
  <c r="E53" i="5"/>
  <c r="E52" i="5"/>
  <c r="E48" i="5"/>
  <c r="E47" i="5"/>
  <c r="E46" i="5"/>
  <c r="E45" i="5"/>
  <c r="E44" i="5"/>
  <c r="E43" i="5"/>
  <c r="E42" i="5"/>
  <c r="E40" i="5"/>
  <c r="E39" i="5"/>
  <c r="E38" i="5"/>
  <c r="E37" i="5"/>
  <c r="E36" i="5"/>
  <c r="E35" i="5"/>
  <c r="E34" i="5"/>
  <c r="E30" i="5"/>
  <c r="E29" i="5"/>
  <c r="E28" i="5"/>
  <c r="E26" i="5"/>
  <c r="E25" i="5"/>
  <c r="E24" i="5"/>
  <c r="E23" i="5"/>
  <c r="E22" i="5"/>
  <c r="E20" i="5"/>
  <c r="E19" i="5"/>
  <c r="E18" i="5"/>
  <c r="E17" i="5"/>
  <c r="E15" i="5"/>
  <c r="E14" i="5"/>
  <c r="E13" i="5"/>
  <c r="C80" i="8" l="1"/>
  <c r="E32" i="8"/>
  <c r="E81" i="8" s="1"/>
  <c r="E32" i="7"/>
  <c r="E81" i="7" s="1"/>
  <c r="C80" i="7"/>
  <c r="E80" i="7"/>
  <c r="C83" i="5"/>
  <c r="E32" i="5"/>
  <c r="E82" i="5" s="1"/>
  <c r="E80" i="8" l="1"/>
  <c r="E8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1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This is a legend of which lens the light goes through and the relative number for it</t>
        </r>
      </text>
    </comment>
    <comment ref="A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Total sales (light) available worldwide - this is a fact, not an input </t>
        </r>
      </text>
    </comment>
    <comment ref="A8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What market segment is the venture in?
</t>
        </r>
        <r>
          <rPr>
            <sz val="9"/>
            <color rgb="FF000000"/>
            <rFont val="Tahoma"/>
            <family val="2"/>
          </rPr>
          <t>Social, Security, Biotechnology etc.</t>
        </r>
      </text>
    </comment>
    <comment ref="A9" authorId="0" shapeId="0" xr:uid="{00000000-0006-0000-0000-000004000000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Total market size for the segment, as published by analysts or known</t>
        </r>
      </text>
    </comment>
    <comment ref="A10" authorId="0" shapeId="0" xr:uid="{00000000-0006-0000-0000-000005000000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TAM (Total Available Market), what size of the market segment the venture covers</t>
        </r>
      </text>
    </comment>
    <comment ref="B13" authorId="0" shapeId="0" xr:uid="{00000000-0006-0000-0000-000006000000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Indexing every page on the internet, selling ice to the eskimos</t>
        </r>
      </text>
    </comment>
    <comment ref="B14" authorId="0" shapeId="0" xr:uid="{00000000-0006-0000-0000-000007000000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Building security for mobile phones, anti-virus for MS-DOS</t>
        </r>
      </text>
    </comment>
    <comment ref="B15" authorId="0" shapeId="0" xr:uid="{00000000-0006-0000-0000-000008000000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Is there is an industry trend rising: Social, Big Data Analytics, 3D Printing</t>
        </r>
      </text>
    </comment>
    <comment ref="B17" authorId="0" shapeId="0" xr:uid="{00000000-0006-0000-0000-000009000000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How big is the industry the venture is in?  Note that this venture may create a new industry</t>
        </r>
      </text>
    </comment>
    <comment ref="B18" authorId="0" shapeId="0" xr:uid="{00000000-0006-0000-0000-00000A000000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How big can this venture be as part of an industry or create</t>
        </r>
      </text>
    </comment>
    <comment ref="B19" authorId="0" shapeId="0" xr:uid="{00000000-0006-0000-0000-00000B000000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All Internet users = 10 companies world wide</t>
        </r>
      </text>
    </comment>
    <comment ref="B20" authorId="0" shapeId="0" xr:uid="{00000000-0006-0000-0000-00000C000000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Many players = 1
</t>
        </r>
        <r>
          <rPr>
            <sz val="9"/>
            <color rgb="FF000000"/>
            <rFont val="Tahoma"/>
            <family val="2"/>
          </rPr>
          <t xml:space="preserve">few = 3
</t>
        </r>
        <r>
          <rPr>
            <sz val="9"/>
            <color rgb="FF000000"/>
            <rFont val="Tahoma"/>
            <family val="2"/>
          </rPr>
          <t xml:space="preserve">One = 5
</t>
        </r>
        <r>
          <rPr>
            <sz val="9"/>
            <color rgb="FF000000"/>
            <rFont val="Tahoma"/>
            <family val="2"/>
          </rPr>
          <t>None = 6</t>
        </r>
      </text>
    </comment>
    <comment ref="B22" authorId="0" shapeId="0" xr:uid="{00000000-0006-0000-0000-00000D000000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Is the product entering a well defined market, or creating new category
</t>
        </r>
      </text>
    </comment>
    <comment ref="B23" authorId="0" shapeId="0" xr:uid="{00000000-0006-0000-0000-00000E000000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Is the product cool? Nest or Honeywell?</t>
        </r>
      </text>
    </comment>
    <comment ref="B24" authorId="0" shapeId="0" xr:uid="{00000000-0006-0000-0000-00000F000000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Is this solving a problem for a business, or enhancing it</t>
        </r>
      </text>
    </comment>
    <comment ref="B25" authorId="0" shapeId="0" xr:uid="{00000000-0006-0000-0000-000010000000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Does it requires users to do something different, such as carry a token, remember something</t>
        </r>
      </text>
    </comment>
    <comment ref="B26" authorId="0" shapeId="0" xr:uid="{00000000-0006-0000-0000-000011000000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Does it require to swab your mouth to pay at a supermarket?</t>
        </r>
      </text>
    </comment>
    <comment ref="C26" authorId="0" shapeId="0" xr:uid="{C7E9268A-1A57-9846-8328-2DE4FC535F03}">
      <text>
        <r>
          <rPr>
            <b/>
            <sz val="10"/>
            <color rgb="FF000000"/>
            <rFont val="Tahoma"/>
            <family val="2"/>
          </rPr>
          <t xml:space="preserve">Author:
</t>
        </r>
        <r>
          <rPr>
            <sz val="10"/>
            <color rgb="FF000000"/>
            <rFont val="Tahoma"/>
            <family val="2"/>
          </rPr>
          <t>If Yes, score 0</t>
        </r>
      </text>
    </comment>
    <comment ref="B30" authorId="0" shapeId="0" xr:uid="{00000000-0006-0000-0000-000012000000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Patents that will require an industry to pay? One click, or micro deposits</t>
        </r>
      </text>
    </comment>
    <comment ref="B32" authorId="0" shapeId="0" xr:uid="{00000000-0006-0000-0000-000013000000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Pick the stage of the product.  The higher the stage, the higher the score</t>
        </r>
      </text>
    </comment>
    <comment ref="C32" authorId="0" shapeId="0" xr:uid="{E05453AC-6A7A-8C41-B3ED-04655FC6D205}">
      <text>
        <r>
          <rPr>
            <b/>
            <sz val="10"/>
            <color rgb="FF000000"/>
            <rFont val="Tahoma"/>
            <family val="2"/>
          </rPr>
          <t xml:space="preserve">Author:
</t>
        </r>
        <r>
          <rPr>
            <sz val="10"/>
            <color rgb="FF000000"/>
            <rFont val="Tahoma"/>
            <family val="2"/>
          </rPr>
          <t>Cell B32 is a drop down.  Select a stage and the score will populate</t>
        </r>
      </text>
    </comment>
    <comment ref="B34" authorId="0" shapeId="0" xr:uid="{00000000-0006-0000-0000-000014000000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Is it set based on standard deployment</t>
        </r>
      </text>
    </comment>
    <comment ref="B35" authorId="0" shapeId="0" xr:uid="{00000000-0006-0000-0000-000015000000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Can the infrastructure scale with the business</t>
        </r>
      </text>
    </comment>
    <comment ref="B36" authorId="0" shapeId="0" xr:uid="{00000000-0006-0000-0000-000016000000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Score this based on your appetite for business model.  Usually subscription is desired</t>
        </r>
      </text>
    </comment>
    <comment ref="B37" authorId="0" shapeId="0" xr:uid="{00000000-0006-0000-0000-000017000000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Can the product or service be sold by others easily</t>
        </r>
      </text>
    </comment>
    <comment ref="B38" authorId="0" shapeId="0" xr:uid="{00000000-0006-0000-0000-000018000000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Can the product have OEM license opportunities as a channel (Google Maps)</t>
        </r>
      </text>
    </comment>
    <comment ref="B39" authorId="0" shapeId="0" xr:uid="{00000000-0006-0000-0000-000019000000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Is the pricing fit the market willingness and ability to pay? Competitive?</t>
        </r>
      </text>
    </comment>
    <comment ref="B40" authorId="0" shapeId="0" xr:uid="{00000000-0006-0000-0000-00001A000000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Is the price based on costs, or the value it brings to the buyer?</t>
        </r>
      </text>
    </comment>
    <comment ref="C43" authorId="0" shapeId="0" xr:uid="{010CBC57-FE31-E64A-AC27-4B10639AD120}">
      <text>
        <r>
          <rPr>
            <b/>
            <sz val="10"/>
            <color rgb="FF000000"/>
            <rFont val="Tahoma"/>
            <family val="2"/>
          </rPr>
          <t xml:space="preserve">Author:
</t>
        </r>
        <r>
          <rPr>
            <sz val="10"/>
            <color rgb="FF000000"/>
            <rFont val="Tahoma"/>
            <family val="2"/>
          </rPr>
          <t xml:space="preserve">If No, score 10
</t>
        </r>
        <r>
          <rPr>
            <sz val="10"/>
            <color rgb="FF000000"/>
            <rFont val="Tahoma"/>
            <family val="2"/>
          </rPr>
          <t>If Yes, score 1</t>
        </r>
      </text>
    </comment>
    <comment ref="B49" authorId="0" shapeId="0" xr:uid="{F314975E-8134-D741-B23F-9491D624394E}">
      <text>
        <r>
          <rPr>
            <sz val="10"/>
            <color rgb="FF000000"/>
            <rFont val="Calibri"/>
            <family val="2"/>
          </rPr>
          <t xml:space="preserve">Author:
</t>
        </r>
        <r>
          <rPr>
            <sz val="10"/>
            <color rgb="FF000000"/>
            <rFont val="Calibri"/>
            <family val="2"/>
          </rPr>
          <t xml:space="preserve">Can you sit and listen to them for the next 10 years in board meetings?  Will prospects?
</t>
        </r>
      </text>
    </comment>
    <comment ref="B50" authorId="0" shapeId="0" xr:uid="{0C8445DE-1222-9F42-A275-D01DEBD3BAB6}">
      <text>
        <r>
          <rPr>
            <sz val="10"/>
            <color rgb="FF000000"/>
            <rFont val="Calibri"/>
            <family val="2"/>
          </rPr>
          <t xml:space="preserve">Author:
</t>
        </r>
        <r>
          <rPr>
            <sz val="10"/>
            <color rgb="FF000000"/>
            <rFont val="Calibri"/>
            <family val="2"/>
          </rPr>
          <t xml:space="preserve">How bad do they want to win? Are they on a mission?
</t>
        </r>
      </text>
    </comment>
    <comment ref="C69" authorId="0" shapeId="0" xr:uid="{922B9F7F-858B-5540-87AE-52BB44C1E8AA}">
      <text>
        <r>
          <rPr>
            <b/>
            <sz val="10"/>
            <color rgb="FF000000"/>
            <rFont val="Tahoma"/>
            <family val="2"/>
          </rPr>
          <t xml:space="preserve">Author:
</t>
        </r>
        <r>
          <rPr>
            <sz val="10"/>
            <color rgb="FF000000"/>
            <rFont val="Tahoma"/>
            <family val="2"/>
          </rPr>
          <t xml:space="preserve">If No, score 10
</t>
        </r>
        <r>
          <rPr>
            <sz val="10"/>
            <color rgb="FF000000"/>
            <rFont val="Tahoma"/>
            <family val="2"/>
          </rPr>
          <t>If Yes, score 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1" authorId="0" shapeId="0" xr:uid="{73F6CFFC-C602-CA42-95A1-1B90F046569E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This is a legend of which lens the light goes through and the relative number for it</t>
        </r>
      </text>
    </comment>
    <comment ref="A7" authorId="0" shapeId="0" xr:uid="{4A2F163B-5A10-DC4D-AF5B-DA41F412D8B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Total sales (light) available worldwide - this is a fact, not an input </t>
        </r>
      </text>
    </comment>
    <comment ref="A8" authorId="0" shapeId="0" xr:uid="{70843597-0181-9048-A9D6-5467D99C4909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What market segment is the venture in?
</t>
        </r>
        <r>
          <rPr>
            <sz val="9"/>
            <color rgb="FF000000"/>
            <rFont val="Tahoma"/>
            <family val="2"/>
          </rPr>
          <t>Social, Security, Biotechnolgy etc.</t>
        </r>
      </text>
    </comment>
    <comment ref="A9" authorId="0" shapeId="0" xr:uid="{927CAB6D-271C-584B-BBC8-5F63DE44CE39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Total market size for the segmet, as published by analysts or known</t>
        </r>
      </text>
    </comment>
    <comment ref="A10" authorId="0" shapeId="0" xr:uid="{31CD3251-A1CD-7F47-856F-2D5E643D58DA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TAM (Total Avaialble Market), what size of the market segment the venture covers</t>
        </r>
      </text>
    </comment>
    <comment ref="B13" authorId="0" shapeId="0" xr:uid="{F3FD7968-D4FA-C54F-BE82-C234609F13AD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Indexing every page on the internet, selling ice to the eskimos</t>
        </r>
      </text>
    </comment>
    <comment ref="B14" authorId="0" shapeId="0" xr:uid="{8CDE62BF-8C64-AE4F-BCFD-4EEB2617CC26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Building security for mobile phones, anti-virus for MS-DOS</t>
        </r>
      </text>
    </comment>
    <comment ref="B15" authorId="0" shapeId="0" xr:uid="{F767DE57-CD98-C64E-AFAD-4D09D58B01AC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Is there is an industry trend rising: Social, Big Data Analytics, 3D Prinitng</t>
        </r>
      </text>
    </comment>
    <comment ref="B17" authorId="0" shapeId="0" xr:uid="{5C54769B-FCD6-984F-88FE-C30180CD9F9E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How big is the industry the venture is in?  Note that this venture may create a new industry</t>
        </r>
      </text>
    </comment>
    <comment ref="B18" authorId="0" shapeId="0" xr:uid="{1CB4414E-8C30-3C47-976D-C7323F61803F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How big can this venture be as part of an industry or create</t>
        </r>
      </text>
    </comment>
    <comment ref="B19" authorId="0" shapeId="0" xr:uid="{4F45EF76-60DE-6D43-80FF-DE27852EB700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All Internet users = 10 companies world wide</t>
        </r>
      </text>
    </comment>
    <comment ref="B20" authorId="0" shapeId="0" xr:uid="{87AA5AB6-1016-E34F-B76C-67875DD10B38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Many players = 1
</t>
        </r>
        <r>
          <rPr>
            <sz val="9"/>
            <color rgb="FF000000"/>
            <rFont val="Tahoma"/>
            <family val="2"/>
          </rPr>
          <t xml:space="preserve">few = 3
</t>
        </r>
        <r>
          <rPr>
            <sz val="9"/>
            <color rgb="FF000000"/>
            <rFont val="Tahoma"/>
            <family val="2"/>
          </rPr>
          <t xml:space="preserve">One = 5
</t>
        </r>
        <r>
          <rPr>
            <sz val="9"/>
            <color rgb="FF000000"/>
            <rFont val="Tahoma"/>
            <family val="2"/>
          </rPr>
          <t>None = 6</t>
        </r>
      </text>
    </comment>
    <comment ref="B22" authorId="0" shapeId="0" xr:uid="{DFF17319-9873-5845-AF74-7826F0C635E8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Is the product entering a well defined market, or creating new category
</t>
        </r>
      </text>
    </comment>
    <comment ref="B23" authorId="0" shapeId="0" xr:uid="{6245AF5B-4E0C-5047-BE02-90B67902D9BC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Is the product cool? Nest or Honeywell?</t>
        </r>
      </text>
    </comment>
    <comment ref="B24" authorId="0" shapeId="0" xr:uid="{9F5AE30A-7B1A-E341-B808-0ECCE9A45685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Is this solving a problem for a business, or enhancing it</t>
        </r>
      </text>
    </comment>
    <comment ref="B25" authorId="0" shapeId="0" xr:uid="{224AD03F-DB80-8B47-AB3C-59F9B5B7C8C5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Does it requires users to do something different, such as carry a token, remember something</t>
        </r>
      </text>
    </comment>
    <comment ref="B26" authorId="0" shapeId="0" xr:uid="{E146F484-1CB0-5D4C-9B9B-003AB1959BB0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Does it require to swab your mouth to pay at a supermarket?</t>
        </r>
      </text>
    </comment>
    <comment ref="C26" authorId="0" shapeId="0" xr:uid="{4EEC22AD-369D-9E4F-BD69-52C12A36DF6D}">
      <text>
        <r>
          <rPr>
            <b/>
            <sz val="10"/>
            <color rgb="FF000000"/>
            <rFont val="Tahoma"/>
            <family val="2"/>
          </rPr>
          <t xml:space="preserve">Author:
</t>
        </r>
        <r>
          <rPr>
            <sz val="10"/>
            <color rgb="FF000000"/>
            <rFont val="Tahoma"/>
            <family val="2"/>
          </rPr>
          <t>If Yes, score 0</t>
        </r>
      </text>
    </comment>
    <comment ref="B30" authorId="0" shapeId="0" xr:uid="{B3066FD9-2EBA-1A48-B003-FE410927E6D6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Patents that will require an industry to pay? One click, or micro deposits</t>
        </r>
      </text>
    </comment>
    <comment ref="B32" authorId="0" shapeId="0" xr:uid="{24074AE0-6D69-9B42-92D4-918006EE628B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Pick the stage of the product.  The higher the stage, the higher the score</t>
        </r>
      </text>
    </comment>
    <comment ref="C32" authorId="0" shapeId="0" xr:uid="{4784904F-F5B3-D749-9093-4A852B861D28}">
      <text>
        <r>
          <rPr>
            <b/>
            <sz val="10"/>
            <color rgb="FF000000"/>
            <rFont val="Tahoma"/>
            <family val="2"/>
          </rPr>
          <t xml:space="preserve">Author:
</t>
        </r>
        <r>
          <rPr>
            <sz val="10"/>
            <color rgb="FF000000"/>
            <rFont val="Tahoma"/>
            <family val="2"/>
          </rPr>
          <t>Cell B32 is a drop down.  Select a stage and the score will populate</t>
        </r>
      </text>
    </comment>
    <comment ref="B34" authorId="0" shapeId="0" xr:uid="{5BD7063E-DCB4-1E4E-93E3-9107023BF5B4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Is it set based on standard deployment</t>
        </r>
      </text>
    </comment>
    <comment ref="B35" authorId="0" shapeId="0" xr:uid="{DB1BEB2B-5B38-0F4A-881A-B935803A3D2F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Can the infrastructure scale with the business</t>
        </r>
      </text>
    </comment>
    <comment ref="B36" authorId="0" shapeId="0" xr:uid="{392229C6-50E5-2D42-980A-989CA02BEB8C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Score this based on your appetite for business model.  Usually subscription is desired</t>
        </r>
      </text>
    </comment>
    <comment ref="B37" authorId="0" shapeId="0" xr:uid="{08F8BC5B-2AE5-084A-8B57-8B833E4B397D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Can the product or service be sold by others easily</t>
        </r>
      </text>
    </comment>
    <comment ref="B38" authorId="0" shapeId="0" xr:uid="{0578F794-0265-5B4E-92BF-3537C6E8F5D9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Can the product have OEM license opportunities as a channel (Google Maps)</t>
        </r>
      </text>
    </comment>
    <comment ref="B39" authorId="0" shapeId="0" xr:uid="{53D9CAF8-9CF2-834E-8F50-7109E77DCCDF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Is the pricing fit the market willingness and ability to pay? Competitive?</t>
        </r>
      </text>
    </comment>
    <comment ref="B40" authorId="0" shapeId="0" xr:uid="{0D9D20D0-08E8-D64E-AE08-BE1BAF99F23B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Is the price based on costs, or the value it brings to the buyer?</t>
        </r>
      </text>
    </comment>
    <comment ref="C43" authorId="0" shapeId="0" xr:uid="{AACBB473-F4C6-D147-BD84-03F34B292808}">
      <text>
        <r>
          <rPr>
            <b/>
            <sz val="10"/>
            <color rgb="FF000000"/>
            <rFont val="Tahoma"/>
            <family val="2"/>
          </rPr>
          <t xml:space="preserve">Author:
</t>
        </r>
        <r>
          <rPr>
            <sz val="10"/>
            <color rgb="FF000000"/>
            <rFont val="Tahoma"/>
            <family val="2"/>
          </rPr>
          <t xml:space="preserve">If No, score 10
</t>
        </r>
        <r>
          <rPr>
            <sz val="10"/>
            <color rgb="FF000000"/>
            <rFont val="Tahoma"/>
            <family val="2"/>
          </rPr>
          <t>If Yes, score 1</t>
        </r>
      </text>
    </comment>
    <comment ref="C67" authorId="0" shapeId="0" xr:uid="{62847710-FEAC-024C-B781-1B66F3CB08DC}">
      <text>
        <r>
          <rPr>
            <b/>
            <sz val="10"/>
            <color rgb="FF000000"/>
            <rFont val="Tahoma"/>
            <family val="2"/>
          </rPr>
          <t xml:space="preserve">Author:
</t>
        </r>
        <r>
          <rPr>
            <sz val="10"/>
            <color rgb="FF000000"/>
            <rFont val="Tahoma"/>
            <family val="2"/>
          </rPr>
          <t xml:space="preserve">If No, score 10
</t>
        </r>
        <r>
          <rPr>
            <sz val="10"/>
            <color rgb="FF000000"/>
            <rFont val="Tahoma"/>
            <family val="2"/>
          </rPr>
          <t>If Yes, score 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1" authorId="0" shapeId="0" xr:uid="{79F79B0B-B39B-A846-A6C6-295329433AFA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This is a legend of which lens the light goes through and the relative number for it</t>
        </r>
      </text>
    </comment>
    <comment ref="A7" authorId="0" shapeId="0" xr:uid="{17B0FC6A-72F8-0A4C-BB67-708E5B5A5A2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Total sales (light) available worldwide - this is a fact, not an input </t>
        </r>
      </text>
    </comment>
    <comment ref="A8" authorId="0" shapeId="0" xr:uid="{72A1D47C-14EE-E842-B6FA-33F32437C76B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What market segment is the venture in?
</t>
        </r>
        <r>
          <rPr>
            <sz val="9"/>
            <color rgb="FF000000"/>
            <rFont val="Tahoma"/>
            <family val="2"/>
          </rPr>
          <t>Social, Security, Biotechnolgy etc.</t>
        </r>
      </text>
    </comment>
    <comment ref="A9" authorId="0" shapeId="0" xr:uid="{6CC3C898-FD69-264A-A8B8-9EBCFFDEF09A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Total market size for the segmet, as published by analysts or known</t>
        </r>
      </text>
    </comment>
    <comment ref="A10" authorId="0" shapeId="0" xr:uid="{F7021BFD-69C0-5A4A-AAB4-EBAB8A7B603F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TAM (Total Avaialble Market), what size of the market segment the venture covers</t>
        </r>
      </text>
    </comment>
    <comment ref="B13" authorId="0" shapeId="0" xr:uid="{909B2C05-7B98-9342-834F-D94291FB7D17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Indexing every page on the internet, selling ice to the eskimos</t>
        </r>
      </text>
    </comment>
    <comment ref="B14" authorId="0" shapeId="0" xr:uid="{73ED949D-EEBF-5645-8D46-C7D2826C838D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Building security for mobile phones, anti-virus for MS-DOS</t>
        </r>
      </text>
    </comment>
    <comment ref="B15" authorId="0" shapeId="0" xr:uid="{D86BE532-9B69-184F-9DEA-D6D4EEADBE66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Is there is an industry trend rising: Social, Big Data Analytics, 3D Prinitng</t>
        </r>
      </text>
    </comment>
    <comment ref="B17" authorId="0" shapeId="0" xr:uid="{4679A773-3FBF-0946-982F-0CFB2888BBCE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How big is the industry the venture is in?  Note that this venture may create a new industry</t>
        </r>
      </text>
    </comment>
    <comment ref="B18" authorId="0" shapeId="0" xr:uid="{B44C0ADE-F171-AA45-8F5C-EEC4B061DCCB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How big can this venture be as part of an industry or create</t>
        </r>
      </text>
    </comment>
    <comment ref="B19" authorId="0" shapeId="0" xr:uid="{C2B8B71C-B055-834D-B404-75DC726AF4D0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All Internet users = 10 companies world wide</t>
        </r>
      </text>
    </comment>
    <comment ref="B20" authorId="0" shapeId="0" xr:uid="{C858AAA8-4B06-DD41-B4BD-FF36A5D3707D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Many players = 1
</t>
        </r>
        <r>
          <rPr>
            <sz val="9"/>
            <color rgb="FF000000"/>
            <rFont val="Tahoma"/>
            <family val="2"/>
          </rPr>
          <t xml:space="preserve">few = 3
</t>
        </r>
        <r>
          <rPr>
            <sz val="9"/>
            <color rgb="FF000000"/>
            <rFont val="Tahoma"/>
            <family val="2"/>
          </rPr>
          <t xml:space="preserve">One = 5
</t>
        </r>
        <r>
          <rPr>
            <sz val="9"/>
            <color rgb="FF000000"/>
            <rFont val="Tahoma"/>
            <family val="2"/>
          </rPr>
          <t>None = 6</t>
        </r>
      </text>
    </comment>
    <comment ref="B22" authorId="0" shapeId="0" xr:uid="{ACE701E5-CB33-7B44-A8FC-DE4EF9B7BF74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Is the product entering a well defined market, or creating new category
</t>
        </r>
      </text>
    </comment>
    <comment ref="B23" authorId="0" shapeId="0" xr:uid="{7EF93C22-A017-3A49-872F-3E648A7C706E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Is the product cool? Nest or Honeywell?</t>
        </r>
      </text>
    </comment>
    <comment ref="B24" authorId="0" shapeId="0" xr:uid="{B104799F-7BEF-0C43-BFAC-27AC1948F4C8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Is this solving a problem for a business, or enhancing it</t>
        </r>
      </text>
    </comment>
    <comment ref="B25" authorId="0" shapeId="0" xr:uid="{454346C4-B91B-5E47-9158-4EADE12779EC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Does it requires users to do something different, such as carry a token, remember something</t>
        </r>
      </text>
    </comment>
    <comment ref="B26" authorId="0" shapeId="0" xr:uid="{99F34626-19CC-064D-83E7-4199E1C71BDD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Does it require to swab your mouth to pay at a supermarket?</t>
        </r>
      </text>
    </comment>
    <comment ref="C26" authorId="0" shapeId="0" xr:uid="{48A20A42-6BA0-F24B-B02C-829FC0E3C0DB}">
      <text>
        <r>
          <rPr>
            <b/>
            <sz val="10"/>
            <color rgb="FF000000"/>
            <rFont val="Tahoma"/>
            <family val="2"/>
          </rPr>
          <t xml:space="preserve">Author:
</t>
        </r>
        <r>
          <rPr>
            <sz val="10"/>
            <color rgb="FF000000"/>
            <rFont val="Tahoma"/>
            <family val="2"/>
          </rPr>
          <t>If Yes, score 0</t>
        </r>
      </text>
    </comment>
    <comment ref="B30" authorId="0" shapeId="0" xr:uid="{BB8A19D0-E6E3-E841-9C6C-C65F0764E9A9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Patents that will require an industry to pay? One click, or micro deposits</t>
        </r>
      </text>
    </comment>
    <comment ref="B32" authorId="0" shapeId="0" xr:uid="{C4FE12BD-5E49-8A49-A4E7-CB4E55518046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Pick the stage of the product.  The higher the stage, the higher the score</t>
        </r>
      </text>
    </comment>
    <comment ref="C32" authorId="0" shapeId="0" xr:uid="{559ED169-B78C-C248-A023-B2EB0BD45489}">
      <text>
        <r>
          <rPr>
            <b/>
            <sz val="10"/>
            <color rgb="FF000000"/>
            <rFont val="Tahoma"/>
            <family val="2"/>
          </rPr>
          <t xml:space="preserve">Author:
</t>
        </r>
        <r>
          <rPr>
            <sz val="10"/>
            <color rgb="FF000000"/>
            <rFont val="Tahoma"/>
            <family val="2"/>
          </rPr>
          <t>Cell B32 is a drop down.  Select a stage and the score will populate</t>
        </r>
      </text>
    </comment>
    <comment ref="B34" authorId="0" shapeId="0" xr:uid="{C52E79FB-5529-0548-8BA0-56FFB3BE8E75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Is it set based on standard deployment</t>
        </r>
      </text>
    </comment>
    <comment ref="B35" authorId="0" shapeId="0" xr:uid="{949C6064-0805-C147-A0DB-13E4157AA89B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Can the infrastructure scale with the business</t>
        </r>
      </text>
    </comment>
    <comment ref="B36" authorId="0" shapeId="0" xr:uid="{374F037A-E7F7-6946-9202-E52CA542638A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Score this based on your appetite for business model.  Usually subscription is desired</t>
        </r>
      </text>
    </comment>
    <comment ref="B37" authorId="0" shapeId="0" xr:uid="{3C90FAB2-D3C1-694B-BD03-F2595F212037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Can the product or service be sold by others easily</t>
        </r>
      </text>
    </comment>
    <comment ref="B38" authorId="0" shapeId="0" xr:uid="{CB689E37-5ACD-2846-AB3A-CDB3C7109D6B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Can the product have OEM license opportunities as a channel (Google Maps)</t>
        </r>
      </text>
    </comment>
    <comment ref="B39" authorId="0" shapeId="0" xr:uid="{5891AB3C-7A10-7848-869C-074605548633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Is the pricing fit the market willingness and ability to pay? Competitive?</t>
        </r>
      </text>
    </comment>
    <comment ref="B40" authorId="0" shapeId="0" xr:uid="{917DE2E4-A615-3D4E-BAB5-0E86C7877756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Is the price based on costs, or the value it brings to the buyer?</t>
        </r>
      </text>
    </comment>
    <comment ref="C43" authorId="0" shapeId="0" xr:uid="{E22ED613-49AB-C64D-B246-DF52591C1871}">
      <text>
        <r>
          <rPr>
            <b/>
            <sz val="10"/>
            <color rgb="FF000000"/>
            <rFont val="Tahoma"/>
            <family val="2"/>
          </rPr>
          <t xml:space="preserve">Author:
</t>
        </r>
        <r>
          <rPr>
            <sz val="10"/>
            <color rgb="FF000000"/>
            <rFont val="Tahoma"/>
            <family val="2"/>
          </rPr>
          <t xml:space="preserve">If No, score 10
</t>
        </r>
        <r>
          <rPr>
            <sz val="10"/>
            <color rgb="FF000000"/>
            <rFont val="Tahoma"/>
            <family val="2"/>
          </rPr>
          <t>If Yes, score 1</t>
        </r>
      </text>
    </comment>
    <comment ref="C67" authorId="0" shapeId="0" xr:uid="{6F44110D-0A0F-AD46-B1EB-40D7EF0B88B2}">
      <text>
        <r>
          <rPr>
            <b/>
            <sz val="10"/>
            <color rgb="FF000000"/>
            <rFont val="Tahoma"/>
            <family val="2"/>
          </rPr>
          <t xml:space="preserve">Author:
</t>
        </r>
        <r>
          <rPr>
            <sz val="10"/>
            <color rgb="FF000000"/>
            <rFont val="Tahoma"/>
            <family val="2"/>
          </rPr>
          <t xml:space="preserve">If No, score 10
</t>
        </r>
        <r>
          <rPr>
            <sz val="10"/>
            <color rgb="FF000000"/>
            <rFont val="Tahoma"/>
            <family val="2"/>
          </rPr>
          <t>If Yes, score 1</t>
        </r>
      </text>
    </comment>
  </commentList>
</comments>
</file>

<file path=xl/sharedStrings.xml><?xml version="1.0" encoding="utf-8"?>
<sst xmlns="http://schemas.openxmlformats.org/spreadsheetml/2006/main" count="384" uniqueCount="149">
  <si>
    <t>Date</t>
  </si>
  <si>
    <t>Compnay Name</t>
  </si>
  <si>
    <t>Scored By</t>
  </si>
  <si>
    <t>The X-Factor</t>
  </si>
  <si>
    <t>Category</t>
  </si>
  <si>
    <t>Metric</t>
  </si>
  <si>
    <t>Weight</t>
  </si>
  <si>
    <t>Score</t>
  </si>
  <si>
    <t>The Team</t>
  </si>
  <si>
    <t>Ability to Execute</t>
  </si>
  <si>
    <t>Market</t>
  </si>
  <si>
    <t>Cool Factor</t>
  </si>
  <si>
    <t>Quality of infrastucture</t>
  </si>
  <si>
    <t>Ability to extend/scale</t>
  </si>
  <si>
    <t>Size ($ Market Size)</t>
  </si>
  <si>
    <t>Opportunity ($ TAM)</t>
  </si>
  <si>
    <t>Is there industry buzz in the air about this?</t>
  </si>
  <si>
    <t>Priced to value?</t>
  </si>
  <si>
    <t>Alpha - Functional demonstration of data flow (input/process/output)</t>
  </si>
  <si>
    <t>Beta - Client-ready version for pilot/POC</t>
  </si>
  <si>
    <t>GA - Generally available product</t>
  </si>
  <si>
    <t>Production Pilot - Version 1.0 for production pilot</t>
  </si>
  <si>
    <t>Worked successfully before?</t>
  </si>
  <si>
    <t>First-timer</t>
  </si>
  <si>
    <t>Founder/s</t>
  </si>
  <si>
    <t>Failed before? Scar tissue?</t>
  </si>
  <si>
    <t>Do they know they don't know?  Know it all?</t>
  </si>
  <si>
    <t>Can they attract talent?</t>
  </si>
  <si>
    <t>Respected in their field?</t>
  </si>
  <si>
    <t>Product Manager</t>
  </si>
  <si>
    <t>Are they a real alchemist?</t>
  </si>
  <si>
    <t>Can they blend art and science?</t>
  </si>
  <si>
    <t>Do they have a sense of what's cool?</t>
  </si>
  <si>
    <t>VP of Sales</t>
  </si>
  <si>
    <t>VP of Engineering/CTO</t>
  </si>
  <si>
    <t>Do they use a sales methodology fit for this company?</t>
  </si>
  <si>
    <t>Have they closed big deals before?</t>
  </si>
  <si>
    <t>Are they a herd that will leave as a group?</t>
  </si>
  <si>
    <t>Ori Eisen</t>
  </si>
  <si>
    <t>Are they a rain-maker, Level 1 sales person?</t>
  </si>
  <si>
    <t>Product/Service</t>
  </si>
  <si>
    <t>Can also be an External CTO?</t>
  </si>
  <si>
    <t>Notable angles backed this venture already?</t>
  </si>
  <si>
    <t>Notable VC Investors?</t>
  </si>
  <si>
    <t>Is there a clear path for an exit?</t>
  </si>
  <si>
    <t>Family/Friends ties?</t>
  </si>
  <si>
    <t>Concave</t>
  </si>
  <si>
    <t>No Lens</t>
  </si>
  <si>
    <t>Convex</t>
  </si>
  <si>
    <t>Blocked</t>
  </si>
  <si>
    <t>Weighted Score</t>
  </si>
  <si>
    <t>Lens Type</t>
  </si>
  <si>
    <t>Low Range</t>
  </si>
  <si>
    <t>High Range</t>
  </si>
  <si>
    <t>Idea</t>
  </si>
  <si>
    <t>Team Dynamics</t>
  </si>
  <si>
    <t>Product</t>
  </si>
  <si>
    <t>Team</t>
  </si>
  <si>
    <t>Total Score</t>
  </si>
  <si>
    <t>Total Weighted Score</t>
  </si>
  <si>
    <t>X-Factor</t>
  </si>
  <si>
    <t>Funding/Backers</t>
  </si>
  <si>
    <t>Description</t>
  </si>
  <si>
    <t>Passthrough</t>
  </si>
  <si>
    <t>Total Score AVG</t>
  </si>
  <si>
    <t>Total Weighted Score AVG</t>
  </si>
  <si>
    <t>Market Segment</t>
  </si>
  <si>
    <t>Gross Worldwide Product ($MN)</t>
  </si>
  <si>
    <t>Patent applications</t>
  </si>
  <si>
    <t>Patent granted</t>
  </si>
  <si>
    <t>Game changing patents</t>
  </si>
  <si>
    <t>Does the product crosses any taboo</t>
  </si>
  <si>
    <t>Do users need to change behavior</t>
  </si>
  <si>
    <t>Vitamin or headache pill</t>
  </si>
  <si>
    <t>How crowded is this space</t>
  </si>
  <si>
    <t>Riding a Mega-Trend</t>
  </si>
  <si>
    <t>What is the venture about</t>
  </si>
  <si>
    <t>Product Stage (drop down)</t>
  </si>
  <si>
    <t>Culture: Inclusive, Dynamic, Driven, Results Oriented</t>
  </si>
  <si>
    <t>How realistic is the pre-money valuation?</t>
  </si>
  <si>
    <t>Did the founders invest their own money?</t>
  </si>
  <si>
    <t>v2.3</t>
  </si>
  <si>
    <t>Skating to where the puck is going/now/was</t>
  </si>
  <si>
    <t>Market Segment Worldwide ($MN)</t>
  </si>
  <si>
    <t>Dream - Index every page on the internet</t>
  </si>
  <si>
    <t>Idea - Server farm to crawl and catalog the Internet</t>
  </si>
  <si>
    <t>High Level Design - We need 1TB or storage, 10,000 servers</t>
  </si>
  <si>
    <t>Low Level Design - DB Schema design &amp; separation of concerns known</t>
  </si>
  <si>
    <t>GA - Sales under $1MN per year</t>
  </si>
  <si>
    <t>GA - Sales over $1MN per year</t>
  </si>
  <si>
    <t>After all, do you have a strong X-Factor gut feeling?</t>
  </si>
  <si>
    <t>Will the business needs trump personal relationships?</t>
  </si>
  <si>
    <t>Business Model: Perputual, SaaS, Freemium</t>
  </si>
  <si>
    <t>Channel-partner ready</t>
  </si>
  <si>
    <t>Scaling</t>
  </si>
  <si>
    <t>Founder/s Experience</t>
  </si>
  <si>
    <t>Can they lead a product? Say "No"?</t>
  </si>
  <si>
    <t>Google</t>
  </si>
  <si>
    <t>Search</t>
  </si>
  <si>
    <t>Number of potential clients</t>
  </si>
  <si>
    <t>Increases Focus</t>
  </si>
  <si>
    <t>Decreases Focus</t>
  </si>
  <si>
    <t>Blocks Light</t>
  </si>
  <si>
    <t>Biometrics based payment</t>
  </si>
  <si>
    <t>Pay By Touch</t>
  </si>
  <si>
    <t>It is a result of conducting hundreds of due diligence calls with early stage software start-ups, seeking investors to back them.</t>
  </si>
  <si>
    <t>The score card, usual the analogy of sunlight to try and estimate, how much of the total sunlight available (Gross Worldwide Product), can this startup gather/collect.</t>
  </si>
  <si>
    <t>For example, if the total sunlight available is $100B, how much of that will filter to the bank account of this company.</t>
  </si>
  <si>
    <t>Every part of the company, is akin to a lens, that either:</t>
  </si>
  <si>
    <t>In the score card the types of lenses and their scores are:</t>
  </si>
  <si>
    <t>Amplify the sunlight that comes through it (better throughput of light, better chances of winning), convex lens that increases the focus of light</t>
  </si>
  <si>
    <t>Decrease the sunlight that comes through it (worse throughput of light, less chances of winning), concave lens that decreases the focus of light</t>
  </si>
  <si>
    <t>Some lenses have more weight than others, and the score card gives the raw score of 0-10 more value</t>
  </si>
  <si>
    <t>Neutral, or passthrough</t>
  </si>
  <si>
    <t>For more information, see this paper: https://orieisen.com/wp-content/uploads/2015/01/Lenses-of-Investment-Part-One.pdf</t>
  </si>
  <si>
    <t>Acme Co</t>
  </si>
  <si>
    <t>Intellectual Property</t>
  </si>
  <si>
    <t>Existing market or new category</t>
  </si>
  <si>
    <t>0 in any row</t>
  </si>
  <si>
    <t>Showstopper</t>
  </si>
  <si>
    <t>Pass</t>
  </si>
  <si>
    <t>13+</t>
  </si>
  <si>
    <t>Don’t let them leave the room without a termsheet</t>
  </si>
  <si>
    <t>Invest</t>
  </si>
  <si>
    <t>Consider investment</t>
  </si>
  <si>
    <t>1 to 7.99</t>
  </si>
  <si>
    <t>8.0 to 10.99</t>
  </si>
  <si>
    <t>11-12.99</t>
  </si>
  <si>
    <t>The total weighted score at the end provides a score that predicts the chances of success, and the individual scores the reasons why</t>
  </si>
  <si>
    <t>Not sure what to score?  Use the value 5.  If there is a note in column C, it provides scoring ranges for that cell.</t>
  </si>
  <si>
    <t>Total Weighted AVG Range</t>
  </si>
  <si>
    <t>Price range fit the market</t>
  </si>
  <si>
    <t>OEM license options</t>
  </si>
  <si>
    <t>Company Total Available Market ($MN)</t>
  </si>
  <si>
    <t>A Seed Angel</t>
  </si>
  <si>
    <t>This scoring model measures how "hot" a startup is.</t>
  </si>
  <si>
    <t>Blocked lens, that blocks ANY light through, and thus, creates a showstopper.  For example, if the company want to prick the finger of a payer, every time they show, to prove their DNA…</t>
  </si>
  <si>
    <t>If any of the row score a 0, which is a showstopper, it trumps all the other rows.</t>
  </si>
  <si>
    <t>Two more sheets are provides to showcase the best case scenario (Google) and a blocked light / showstopper case (Pay By Touch)</t>
  </si>
  <si>
    <t>v3.2</t>
  </si>
  <si>
    <t>Can they tell a story in a captivating way?</t>
  </si>
  <si>
    <t>11+</t>
  </si>
  <si>
    <t>10-10.99</t>
  </si>
  <si>
    <t>8.0 to 9.99</t>
  </si>
  <si>
    <t>Don’t let them leave the room without a term sheet</t>
  </si>
  <si>
    <t>Company Name</t>
  </si>
  <si>
    <t>Quality of infrastructure</t>
  </si>
  <si>
    <t>Business Model: Perpetual, SaaS, Freemium</t>
  </si>
  <si>
    <t>Are they determined?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</si>
</sst>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14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3" fontId="0" fillId="3" borderId="0" xfId="0" applyNumberFormat="1" applyFill="1"/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0" fillId="0" borderId="0" xfId="0" applyFont="1" applyAlignment="1">
      <alignment horizontal="center"/>
    </xf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9" fillId="0" borderId="0" xfId="2"/>
    <xf numFmtId="0" fontId="0" fillId="0" borderId="0" xfId="0" applyAlignment="1">
      <alignment horizontal="left"/>
    </xf>
    <xf numFmtId="16" fontId="0" fillId="0" borderId="0" xfId="0" applyNumberFormat="1" applyAlignment="1">
      <alignment horizontal="center"/>
    </xf>
    <xf numFmtId="17" fontId="0" fillId="0" borderId="0" xfId="0" applyNumberFormat="1"/>
    <xf numFmtId="0" fontId="2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mware-host/Shared%20Folders/Documents/TrustInsight/Sales/TrustInsight%20Price%20Sheet%20-%20Reader_Issuer%20v6.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Sheet"/>
      <sheetName val="Calculator"/>
      <sheetName val="Q3 Early Adopter Deal"/>
    </sheetNames>
    <sheetDataSet>
      <sheetData sheetId="0" refreshError="1"/>
      <sheetData sheetId="1">
        <row r="3">
          <cell r="A3" t="str">
            <v>1 to 999K</v>
          </cell>
          <cell r="B3">
            <v>1.2E-2</v>
          </cell>
          <cell r="C3">
            <v>1000</v>
          </cell>
          <cell r="D3" t="str">
            <v>Thousand</v>
          </cell>
          <cell r="E3">
            <v>1</v>
          </cell>
          <cell r="F3">
            <v>1</v>
          </cell>
          <cell r="G3">
            <v>999</v>
          </cell>
          <cell r="H3" t="str">
            <v>K</v>
          </cell>
          <cell r="I3">
            <v>1</v>
          </cell>
          <cell r="J3">
            <v>999000</v>
          </cell>
          <cell r="K3">
            <v>1.2E-2</v>
          </cell>
          <cell r="L3">
            <v>11988</v>
          </cell>
        </row>
        <row r="4">
          <cell r="A4" t="str">
            <v>1MN to 50MN</v>
          </cell>
          <cell r="B4">
            <v>0.01</v>
          </cell>
          <cell r="C4">
            <v>1000000</v>
          </cell>
          <cell r="D4" t="str">
            <v>Million</v>
          </cell>
          <cell r="E4">
            <v>1</v>
          </cell>
          <cell r="F4">
            <v>1</v>
          </cell>
          <cell r="G4">
            <v>50</v>
          </cell>
          <cell r="H4" t="str">
            <v>MN</v>
          </cell>
          <cell r="I4">
            <v>999001</v>
          </cell>
          <cell r="J4">
            <v>50000000</v>
          </cell>
          <cell r="K4">
            <v>11988</v>
          </cell>
          <cell r="L4">
            <v>501997.99</v>
          </cell>
        </row>
        <row r="5">
          <cell r="A5" t="str">
            <v>50MN to 99MN</v>
          </cell>
          <cell r="B5">
            <v>4.0000000000000001E-3</v>
          </cell>
          <cell r="C5">
            <v>1000000</v>
          </cell>
          <cell r="D5" t="str">
            <v>Million</v>
          </cell>
          <cell r="E5">
            <v>1</v>
          </cell>
          <cell r="F5">
            <v>50</v>
          </cell>
          <cell r="G5">
            <v>99</v>
          </cell>
          <cell r="H5" t="str">
            <v>MN</v>
          </cell>
          <cell r="I5">
            <v>50000001</v>
          </cell>
          <cell r="J5">
            <v>99000000</v>
          </cell>
          <cell r="K5">
            <v>501997.99</v>
          </cell>
          <cell r="L5">
            <v>697997.98600000003</v>
          </cell>
        </row>
        <row r="6">
          <cell r="A6" t="str">
            <v>100MN to 250MN</v>
          </cell>
          <cell r="B6">
            <v>2E-3</v>
          </cell>
          <cell r="C6">
            <v>1000000</v>
          </cell>
          <cell r="D6" t="str">
            <v>Million</v>
          </cell>
          <cell r="E6">
            <v>1</v>
          </cell>
          <cell r="F6">
            <v>100</v>
          </cell>
          <cell r="G6">
            <v>250</v>
          </cell>
          <cell r="H6" t="str">
            <v>MN</v>
          </cell>
          <cell r="I6">
            <v>99000001</v>
          </cell>
          <cell r="J6">
            <v>250000000</v>
          </cell>
          <cell r="K6">
            <v>697997.98600000003</v>
          </cell>
          <cell r="L6">
            <v>999997.98400000005</v>
          </cell>
        </row>
        <row r="7">
          <cell r="A7" t="str">
            <v>250MN to 500MN</v>
          </cell>
          <cell r="B7">
            <v>8.0000000000000004E-4</v>
          </cell>
          <cell r="C7">
            <v>1000000</v>
          </cell>
          <cell r="D7" t="str">
            <v>Million</v>
          </cell>
          <cell r="E7">
            <v>1</v>
          </cell>
          <cell r="F7">
            <v>250</v>
          </cell>
          <cell r="G7">
            <v>500</v>
          </cell>
          <cell r="H7" t="str">
            <v>MN</v>
          </cell>
          <cell r="I7">
            <v>250000001</v>
          </cell>
          <cell r="J7">
            <v>500000000</v>
          </cell>
          <cell r="K7">
            <v>999997.98400000005</v>
          </cell>
          <cell r="L7">
            <v>1199997.9832000001</v>
          </cell>
        </row>
        <row r="8">
          <cell r="A8" t="str">
            <v>500MN to 999MN</v>
          </cell>
          <cell r="B8">
            <v>5.9999999999999995E-4</v>
          </cell>
          <cell r="C8">
            <v>1000000</v>
          </cell>
          <cell r="D8" t="str">
            <v>Million</v>
          </cell>
          <cell r="E8">
            <v>1</v>
          </cell>
          <cell r="F8">
            <v>500</v>
          </cell>
          <cell r="G8">
            <v>999</v>
          </cell>
          <cell r="H8" t="str">
            <v>MN</v>
          </cell>
          <cell r="I8">
            <v>500000001</v>
          </cell>
          <cell r="J8">
            <v>999000000</v>
          </cell>
          <cell r="K8">
            <v>1199997.9832000001</v>
          </cell>
          <cell r="L8">
            <v>1499397.9826000002</v>
          </cell>
        </row>
        <row r="9">
          <cell r="A9" t="str">
            <v>1BN to 2BN</v>
          </cell>
          <cell r="B9">
            <v>4.0000000000000002E-4</v>
          </cell>
          <cell r="C9">
            <v>1000000000</v>
          </cell>
          <cell r="D9" t="str">
            <v>Billion</v>
          </cell>
          <cell r="E9">
            <v>1</v>
          </cell>
          <cell r="F9">
            <v>1</v>
          </cell>
          <cell r="G9">
            <v>2</v>
          </cell>
          <cell r="H9" t="str">
            <v>BN</v>
          </cell>
          <cell r="I9">
            <v>999000001</v>
          </cell>
          <cell r="J9">
            <v>2000000000</v>
          </cell>
          <cell r="K9">
            <v>1499397.9826000002</v>
          </cell>
          <cell r="L9">
            <v>1899797.9822000002</v>
          </cell>
        </row>
        <row r="10">
          <cell r="A10" t="str">
            <v>2BN to 3BN</v>
          </cell>
          <cell r="B10">
            <v>2.0000000000000001E-4</v>
          </cell>
          <cell r="C10">
            <v>1000000000</v>
          </cell>
          <cell r="D10" t="str">
            <v>Billion</v>
          </cell>
          <cell r="E10">
            <v>1</v>
          </cell>
          <cell r="F10">
            <v>2</v>
          </cell>
          <cell r="G10">
            <v>3</v>
          </cell>
          <cell r="H10" t="str">
            <v>BN</v>
          </cell>
          <cell r="I10">
            <v>2000000001</v>
          </cell>
          <cell r="J10">
            <v>3000000000</v>
          </cell>
          <cell r="K10">
            <v>1899797.9822000002</v>
          </cell>
          <cell r="L10">
            <v>2099797.9820000003</v>
          </cell>
        </row>
        <row r="11">
          <cell r="A11" t="str">
            <v>3BN Upwards</v>
          </cell>
          <cell r="C11">
            <v>1000000000</v>
          </cell>
          <cell r="D11" t="str">
            <v>Billion</v>
          </cell>
          <cell r="E11">
            <v>1</v>
          </cell>
          <cell r="F11">
            <v>3</v>
          </cell>
          <cell r="G11" t="str">
            <v>Upwards</v>
          </cell>
          <cell r="H11" t="str">
            <v>BN</v>
          </cell>
          <cell r="I11">
            <v>3000000001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rieisen.com/wp-content/uploads/2015/01/Lenses-of-Investment-Part-One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6DF7A-F6DC-5344-8DFA-827DE62BB7B7}">
  <dimension ref="A1:E38"/>
  <sheetViews>
    <sheetView zoomScale="190" zoomScaleNormal="190" workbookViewId="0">
      <selection activeCell="A2" sqref="A2"/>
    </sheetView>
  </sheetViews>
  <sheetFormatPr baseColWidth="10" defaultRowHeight="15" x14ac:dyDescent="0.2"/>
  <cols>
    <col min="4" max="4" width="13.1640625" bestFit="1" customWidth="1"/>
  </cols>
  <sheetData>
    <row r="1" spans="1:5" x14ac:dyDescent="0.2">
      <c r="A1" s="23" t="str">
        <f>"May 2023"</f>
        <v>May 2023</v>
      </c>
      <c r="B1" t="s">
        <v>139</v>
      </c>
      <c r="E1" t="s">
        <v>134</v>
      </c>
    </row>
    <row r="3" spans="1:5" x14ac:dyDescent="0.2">
      <c r="A3" t="s">
        <v>135</v>
      </c>
    </row>
    <row r="5" spans="1:5" x14ac:dyDescent="0.2">
      <c r="A5" t="s">
        <v>105</v>
      </c>
    </row>
    <row r="7" spans="1:5" x14ac:dyDescent="0.2">
      <c r="A7" t="s">
        <v>106</v>
      </c>
    </row>
    <row r="9" spans="1:5" x14ac:dyDescent="0.2">
      <c r="A9" t="s">
        <v>107</v>
      </c>
    </row>
    <row r="11" spans="1:5" x14ac:dyDescent="0.2">
      <c r="A11" t="s">
        <v>108</v>
      </c>
    </row>
    <row r="13" spans="1:5" x14ac:dyDescent="0.2">
      <c r="A13" t="s">
        <v>110</v>
      </c>
    </row>
    <row r="15" spans="1:5" x14ac:dyDescent="0.2">
      <c r="A15" t="s">
        <v>113</v>
      </c>
    </row>
    <row r="17" spans="1:4" x14ac:dyDescent="0.2">
      <c r="A17" t="s">
        <v>111</v>
      </c>
    </row>
    <row r="19" spans="1:4" x14ac:dyDescent="0.2">
      <c r="A19" t="s">
        <v>136</v>
      </c>
    </row>
    <row r="20" spans="1:4" x14ac:dyDescent="0.2">
      <c r="A20" t="s">
        <v>137</v>
      </c>
    </row>
    <row r="22" spans="1:4" x14ac:dyDescent="0.2">
      <c r="A22" t="s">
        <v>109</v>
      </c>
    </row>
    <row r="24" spans="1:4" x14ac:dyDescent="0.2">
      <c r="A24" s="16" t="s">
        <v>51</v>
      </c>
      <c r="B24" s="16" t="s">
        <v>52</v>
      </c>
      <c r="C24" s="16" t="s">
        <v>53</v>
      </c>
      <c r="D24" s="16" t="s">
        <v>62</v>
      </c>
    </row>
    <row r="25" spans="1:4" x14ac:dyDescent="0.2">
      <c r="A25" s="17" t="s">
        <v>48</v>
      </c>
      <c r="B25" s="17">
        <v>6</v>
      </c>
      <c r="C25" s="17">
        <v>10</v>
      </c>
      <c r="D25" s="17" t="s">
        <v>100</v>
      </c>
    </row>
    <row r="26" spans="1:4" x14ac:dyDescent="0.2">
      <c r="A26" s="18" t="s">
        <v>47</v>
      </c>
      <c r="B26" s="18">
        <v>1</v>
      </c>
      <c r="C26" s="18">
        <v>5</v>
      </c>
      <c r="D26" s="18" t="s">
        <v>63</v>
      </c>
    </row>
    <row r="27" spans="1:4" x14ac:dyDescent="0.2">
      <c r="A27" s="18" t="s">
        <v>46</v>
      </c>
      <c r="B27" s="18">
        <v>0.1</v>
      </c>
      <c r="C27" s="18">
        <v>0.9</v>
      </c>
      <c r="D27" s="18" t="s">
        <v>101</v>
      </c>
    </row>
    <row r="28" spans="1:4" x14ac:dyDescent="0.2">
      <c r="A28" s="19" t="s">
        <v>49</v>
      </c>
      <c r="B28" s="19">
        <v>0</v>
      </c>
      <c r="C28" s="19">
        <v>0</v>
      </c>
      <c r="D28" s="19" t="s">
        <v>102</v>
      </c>
    </row>
    <row r="30" spans="1:4" x14ac:dyDescent="0.2">
      <c r="A30" t="s">
        <v>112</v>
      </c>
    </row>
    <row r="32" spans="1:4" x14ac:dyDescent="0.2">
      <c r="A32" t="s">
        <v>129</v>
      </c>
    </row>
    <row r="34" spans="1:1" x14ac:dyDescent="0.2">
      <c r="A34" t="s">
        <v>128</v>
      </c>
    </row>
    <row r="36" spans="1:1" x14ac:dyDescent="0.2">
      <c r="A36" t="s">
        <v>138</v>
      </c>
    </row>
    <row r="38" spans="1:1" x14ac:dyDescent="0.2">
      <c r="A38" s="20" t="s">
        <v>114</v>
      </c>
    </row>
  </sheetData>
  <hyperlinks>
    <hyperlink ref="A38" r:id="rId1" xr:uid="{4DD31DEE-6ECB-3143-ACDB-071C122A69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5"/>
  <sheetViews>
    <sheetView tabSelected="1" zoomScale="150" zoomScaleNormal="150" workbookViewId="0">
      <selection activeCell="C81" sqref="C81"/>
    </sheetView>
  </sheetViews>
  <sheetFormatPr baseColWidth="10" defaultColWidth="8.83203125" defaultRowHeight="15" x14ac:dyDescent="0.2"/>
  <cols>
    <col min="1" max="1" width="38.6640625" style="5" customWidth="1"/>
    <col min="2" max="2" width="49.5" customWidth="1"/>
    <col min="3" max="3" width="22.1640625" style="1" customWidth="1"/>
    <col min="4" max="4" width="24.83203125" style="1" bestFit="1" customWidth="1"/>
    <col min="5" max="5" width="26.33203125" style="1" customWidth="1"/>
    <col min="6" max="8" width="22.1640625" style="1" customWidth="1"/>
    <col min="9" max="9" width="13.6640625" style="1" bestFit="1" customWidth="1"/>
  </cols>
  <sheetData>
    <row r="1" spans="1:9" x14ac:dyDescent="0.2">
      <c r="A1" s="5" t="s">
        <v>0</v>
      </c>
      <c r="B1" s="7">
        <v>44927</v>
      </c>
      <c r="C1" s="2" t="s">
        <v>51</v>
      </c>
      <c r="D1" s="2" t="s">
        <v>52</v>
      </c>
      <c r="E1" s="2" t="s">
        <v>53</v>
      </c>
      <c r="F1" s="2" t="s">
        <v>62</v>
      </c>
      <c r="G1" s="1" t="s">
        <v>81</v>
      </c>
    </row>
    <row r="2" spans="1:9" x14ac:dyDescent="0.2">
      <c r="A2" s="5" t="s">
        <v>145</v>
      </c>
      <c r="B2" t="s">
        <v>115</v>
      </c>
      <c r="C2" s="9" t="s">
        <v>48</v>
      </c>
      <c r="D2" s="9">
        <v>6</v>
      </c>
      <c r="E2" s="9">
        <v>10</v>
      </c>
      <c r="F2" s="9" t="s">
        <v>100</v>
      </c>
    </row>
    <row r="3" spans="1:9" x14ac:dyDescent="0.2">
      <c r="A3" s="5" t="s">
        <v>2</v>
      </c>
      <c r="B3" t="s">
        <v>38</v>
      </c>
      <c r="C3" s="14" t="s">
        <v>47</v>
      </c>
      <c r="D3" s="14">
        <v>1</v>
      </c>
      <c r="E3" s="14">
        <v>5</v>
      </c>
      <c r="F3" s="14" t="s">
        <v>63</v>
      </c>
    </row>
    <row r="4" spans="1:9" x14ac:dyDescent="0.2">
      <c r="C4" s="14" t="s">
        <v>46</v>
      </c>
      <c r="D4" s="14">
        <v>0.1</v>
      </c>
      <c r="E4" s="14">
        <v>0.9</v>
      </c>
      <c r="F4" s="14" t="s">
        <v>101</v>
      </c>
    </row>
    <row r="5" spans="1:9" x14ac:dyDescent="0.2">
      <c r="C5" s="15" t="s">
        <v>49</v>
      </c>
      <c r="D5" s="15">
        <v>0</v>
      </c>
      <c r="E5" s="15">
        <v>0</v>
      </c>
      <c r="F5" s="15" t="s">
        <v>102</v>
      </c>
    </row>
    <row r="7" spans="1:9" x14ac:dyDescent="0.2">
      <c r="A7" s="5" t="s">
        <v>67</v>
      </c>
      <c r="B7" s="13">
        <v>94000000</v>
      </c>
    </row>
    <row r="8" spans="1:9" x14ac:dyDescent="0.2">
      <c r="A8" s="5" t="s">
        <v>66</v>
      </c>
    </row>
    <row r="9" spans="1:9" x14ac:dyDescent="0.2">
      <c r="A9" s="5" t="s">
        <v>83</v>
      </c>
      <c r="B9" s="11">
        <v>1000</v>
      </c>
    </row>
    <row r="10" spans="1:9" x14ac:dyDescent="0.2">
      <c r="A10" s="5" t="s">
        <v>133</v>
      </c>
      <c r="B10" s="12">
        <v>500</v>
      </c>
    </row>
    <row r="11" spans="1:9" x14ac:dyDescent="0.2">
      <c r="G11"/>
      <c r="H11"/>
      <c r="I11"/>
    </row>
    <row r="12" spans="1:9" x14ac:dyDescent="0.2">
      <c r="A12" s="2" t="s">
        <v>4</v>
      </c>
      <c r="B12" s="2" t="s">
        <v>5</v>
      </c>
      <c r="C12" s="2" t="s">
        <v>7</v>
      </c>
      <c r="D12" s="2" t="s">
        <v>6</v>
      </c>
      <c r="E12" s="2" t="s">
        <v>50</v>
      </c>
      <c r="F12" s="2"/>
      <c r="G12"/>
      <c r="H12"/>
      <c r="I12"/>
    </row>
    <row r="13" spans="1:9" x14ac:dyDescent="0.2">
      <c r="A13" s="5" t="s">
        <v>54</v>
      </c>
      <c r="B13" t="s">
        <v>76</v>
      </c>
      <c r="C13" s="1">
        <v>1</v>
      </c>
      <c r="D13" s="1">
        <v>1</v>
      </c>
      <c r="E13" s="1">
        <f>C13*D13</f>
        <v>1</v>
      </c>
      <c r="G13"/>
      <c r="H13"/>
      <c r="I13"/>
    </row>
    <row r="14" spans="1:9" x14ac:dyDescent="0.2">
      <c r="B14" t="s">
        <v>82</v>
      </c>
      <c r="C14" s="1">
        <v>1</v>
      </c>
      <c r="D14" s="1">
        <v>2</v>
      </c>
      <c r="E14" s="1">
        <f t="shared" ref="E14:E15" si="0">C14*D14</f>
        <v>2</v>
      </c>
      <c r="F14" s="8"/>
      <c r="G14"/>
      <c r="H14"/>
      <c r="I14"/>
    </row>
    <row r="15" spans="1:9" x14ac:dyDescent="0.2">
      <c r="B15" t="s">
        <v>75</v>
      </c>
      <c r="C15" s="1">
        <v>1</v>
      </c>
      <c r="D15" s="1">
        <v>2</v>
      </c>
      <c r="E15" s="1">
        <f t="shared" si="0"/>
        <v>2</v>
      </c>
      <c r="F15"/>
      <c r="G15"/>
      <c r="H15"/>
      <c r="I15"/>
    </row>
    <row r="16" spans="1:9" x14ac:dyDescent="0.2">
      <c r="F16"/>
      <c r="G16"/>
      <c r="H16"/>
      <c r="I16"/>
    </row>
    <row r="17" spans="1:9" x14ac:dyDescent="0.2">
      <c r="A17" s="5" t="s">
        <v>10</v>
      </c>
      <c r="B17" t="s">
        <v>14</v>
      </c>
      <c r="C17" s="1">
        <v>1</v>
      </c>
      <c r="D17" s="1">
        <v>1</v>
      </c>
      <c r="E17" s="1">
        <f t="shared" ref="E17:E70" si="1">C17*D17</f>
        <v>1</v>
      </c>
      <c r="F17"/>
      <c r="G17"/>
      <c r="H17"/>
      <c r="I17"/>
    </row>
    <row r="18" spans="1:9" x14ac:dyDescent="0.2">
      <c r="B18" t="s">
        <v>15</v>
      </c>
      <c r="C18" s="1">
        <v>1</v>
      </c>
      <c r="D18" s="1">
        <v>2</v>
      </c>
      <c r="E18" s="1">
        <f t="shared" si="1"/>
        <v>2</v>
      </c>
      <c r="F18"/>
      <c r="G18"/>
      <c r="H18"/>
      <c r="I18"/>
    </row>
    <row r="19" spans="1:9" x14ac:dyDescent="0.2">
      <c r="B19" t="s">
        <v>99</v>
      </c>
      <c r="C19" s="1">
        <v>1</v>
      </c>
      <c r="D19" s="1">
        <v>1</v>
      </c>
      <c r="E19" s="1">
        <f t="shared" si="1"/>
        <v>1</v>
      </c>
      <c r="F19"/>
      <c r="G19"/>
      <c r="H19"/>
      <c r="I19"/>
    </row>
    <row r="20" spans="1:9" x14ac:dyDescent="0.2">
      <c r="B20" t="s">
        <v>74</v>
      </c>
      <c r="C20" s="1">
        <v>1</v>
      </c>
      <c r="D20" s="1">
        <v>1</v>
      </c>
      <c r="E20" s="1">
        <f t="shared" si="1"/>
        <v>1</v>
      </c>
      <c r="F20"/>
      <c r="G20"/>
      <c r="H20"/>
      <c r="I20"/>
    </row>
    <row r="21" spans="1:9" x14ac:dyDescent="0.2">
      <c r="F21"/>
      <c r="G21"/>
      <c r="H21"/>
      <c r="I21"/>
    </row>
    <row r="22" spans="1:9" x14ac:dyDescent="0.2">
      <c r="A22" s="5" t="s">
        <v>40</v>
      </c>
      <c r="B22" t="s">
        <v>117</v>
      </c>
      <c r="C22" s="1">
        <v>1</v>
      </c>
      <c r="D22" s="1">
        <v>1</v>
      </c>
      <c r="E22" s="1">
        <f t="shared" si="1"/>
        <v>1</v>
      </c>
      <c r="F22"/>
      <c r="G22"/>
      <c r="H22"/>
      <c r="I22"/>
    </row>
    <row r="23" spans="1:9" x14ac:dyDescent="0.2">
      <c r="B23" t="s">
        <v>11</v>
      </c>
      <c r="C23" s="1">
        <v>1</v>
      </c>
      <c r="D23" s="1">
        <v>2</v>
      </c>
      <c r="E23" s="1">
        <f t="shared" si="1"/>
        <v>2</v>
      </c>
      <c r="F23"/>
      <c r="G23"/>
      <c r="H23"/>
      <c r="I23"/>
    </row>
    <row r="24" spans="1:9" x14ac:dyDescent="0.2">
      <c r="B24" t="s">
        <v>73</v>
      </c>
      <c r="C24" s="1">
        <v>1</v>
      </c>
      <c r="D24" s="1">
        <v>1</v>
      </c>
      <c r="E24" s="1">
        <f t="shared" si="1"/>
        <v>1</v>
      </c>
      <c r="F24"/>
      <c r="G24"/>
      <c r="H24"/>
      <c r="I24"/>
    </row>
    <row r="25" spans="1:9" x14ac:dyDescent="0.2">
      <c r="B25" t="s">
        <v>72</v>
      </c>
      <c r="C25" s="1">
        <v>1</v>
      </c>
      <c r="D25" s="1">
        <v>1</v>
      </c>
      <c r="E25" s="1">
        <f t="shared" si="1"/>
        <v>1</v>
      </c>
      <c r="F25"/>
      <c r="G25"/>
      <c r="H25"/>
      <c r="I25"/>
    </row>
    <row r="26" spans="1:9" x14ac:dyDescent="0.2">
      <c r="B26" t="s">
        <v>71</v>
      </c>
      <c r="C26" s="1">
        <v>1</v>
      </c>
      <c r="D26" s="1">
        <v>1</v>
      </c>
      <c r="E26" s="1">
        <f t="shared" si="1"/>
        <v>1</v>
      </c>
      <c r="F26"/>
      <c r="G26"/>
      <c r="H26"/>
      <c r="I26"/>
    </row>
    <row r="27" spans="1:9" x14ac:dyDescent="0.2">
      <c r="F27"/>
      <c r="G27"/>
      <c r="H27"/>
      <c r="I27"/>
    </row>
    <row r="28" spans="1:9" x14ac:dyDescent="0.2">
      <c r="A28" s="5" t="s">
        <v>116</v>
      </c>
      <c r="B28" t="s">
        <v>68</v>
      </c>
      <c r="C28" s="1">
        <v>1</v>
      </c>
      <c r="D28" s="1">
        <v>1</v>
      </c>
      <c r="E28" s="1">
        <f t="shared" si="1"/>
        <v>1</v>
      </c>
      <c r="F28"/>
      <c r="G28"/>
      <c r="H28"/>
      <c r="I28"/>
    </row>
    <row r="29" spans="1:9" x14ac:dyDescent="0.2">
      <c r="B29" t="s">
        <v>69</v>
      </c>
      <c r="C29" s="1">
        <v>1</v>
      </c>
      <c r="D29" s="1">
        <v>1</v>
      </c>
      <c r="E29" s="1">
        <f t="shared" si="1"/>
        <v>1</v>
      </c>
      <c r="F29"/>
      <c r="G29"/>
      <c r="H29"/>
      <c r="I29"/>
    </row>
    <row r="30" spans="1:9" x14ac:dyDescent="0.2">
      <c r="B30" t="s">
        <v>70</v>
      </c>
      <c r="C30" s="1">
        <v>1</v>
      </c>
      <c r="D30" s="1">
        <v>1</v>
      </c>
      <c r="E30" s="1">
        <f t="shared" si="1"/>
        <v>1</v>
      </c>
      <c r="F30"/>
      <c r="G30"/>
      <c r="H30"/>
      <c r="I30"/>
    </row>
    <row r="31" spans="1:9" x14ac:dyDescent="0.2">
      <c r="F31"/>
      <c r="G31"/>
      <c r="H31"/>
      <c r="I31"/>
    </row>
    <row r="32" spans="1:9" x14ac:dyDescent="0.2">
      <c r="A32" s="5" t="s">
        <v>77</v>
      </c>
      <c r="B32" s="4" t="s">
        <v>84</v>
      </c>
      <c r="C32" s="1">
        <f>VLOOKUP(B32,ProductStageNumber,2,FALSE)</f>
        <v>1</v>
      </c>
      <c r="D32" s="1">
        <v>1</v>
      </c>
      <c r="E32" s="1">
        <f t="shared" si="1"/>
        <v>1</v>
      </c>
      <c r="F32"/>
      <c r="G32"/>
      <c r="H32"/>
      <c r="I32"/>
    </row>
    <row r="33" spans="1:9" x14ac:dyDescent="0.2">
      <c r="F33"/>
      <c r="G33"/>
      <c r="H33"/>
      <c r="I33"/>
    </row>
    <row r="34" spans="1:9" x14ac:dyDescent="0.2">
      <c r="A34" s="5" t="s">
        <v>94</v>
      </c>
      <c r="B34" t="s">
        <v>146</v>
      </c>
      <c r="C34" s="1">
        <v>1</v>
      </c>
      <c r="D34" s="1">
        <v>1</v>
      </c>
      <c r="E34" s="1">
        <f>C34*D34</f>
        <v>1</v>
      </c>
      <c r="F34"/>
      <c r="G34"/>
      <c r="H34"/>
      <c r="I34"/>
    </row>
    <row r="35" spans="1:9" x14ac:dyDescent="0.2">
      <c r="B35" t="s">
        <v>13</v>
      </c>
      <c r="C35" s="1">
        <v>1</v>
      </c>
      <c r="D35" s="1">
        <v>2</v>
      </c>
      <c r="E35" s="1">
        <f>C35*D35</f>
        <v>2</v>
      </c>
      <c r="F35"/>
      <c r="G35"/>
      <c r="H35"/>
      <c r="I35"/>
    </row>
    <row r="36" spans="1:9" x14ac:dyDescent="0.2">
      <c r="A36"/>
      <c r="B36" t="s">
        <v>147</v>
      </c>
      <c r="C36" s="1">
        <v>1</v>
      </c>
      <c r="D36" s="1">
        <v>1</v>
      </c>
      <c r="E36" s="1">
        <f t="shared" si="1"/>
        <v>1</v>
      </c>
      <c r="F36"/>
      <c r="G36"/>
      <c r="H36"/>
      <c r="I36"/>
    </row>
    <row r="37" spans="1:9" x14ac:dyDescent="0.2">
      <c r="B37" s="4" t="s">
        <v>93</v>
      </c>
      <c r="C37" s="1">
        <v>1</v>
      </c>
      <c r="D37" s="1">
        <v>1</v>
      </c>
      <c r="E37" s="1">
        <f t="shared" si="1"/>
        <v>1</v>
      </c>
      <c r="F37"/>
      <c r="G37"/>
      <c r="H37"/>
      <c r="I37"/>
    </row>
    <row r="38" spans="1:9" x14ac:dyDescent="0.2">
      <c r="B38" s="4" t="s">
        <v>132</v>
      </c>
      <c r="C38" s="1">
        <v>1</v>
      </c>
      <c r="D38" s="1">
        <v>1</v>
      </c>
      <c r="E38" s="1">
        <f t="shared" si="1"/>
        <v>1</v>
      </c>
      <c r="F38"/>
      <c r="G38"/>
      <c r="H38"/>
      <c r="I38"/>
    </row>
    <row r="39" spans="1:9" x14ac:dyDescent="0.2">
      <c r="B39" t="s">
        <v>131</v>
      </c>
      <c r="C39" s="1">
        <v>1</v>
      </c>
      <c r="D39" s="1">
        <v>1</v>
      </c>
      <c r="E39" s="1">
        <f t="shared" si="1"/>
        <v>1</v>
      </c>
      <c r="F39"/>
      <c r="G39"/>
      <c r="H39"/>
      <c r="I39"/>
    </row>
    <row r="40" spans="1:9" x14ac:dyDescent="0.2">
      <c r="B40" t="s">
        <v>17</v>
      </c>
      <c r="C40" s="1">
        <v>1</v>
      </c>
      <c r="D40" s="1">
        <v>1</v>
      </c>
      <c r="E40" s="1">
        <f t="shared" si="1"/>
        <v>1</v>
      </c>
      <c r="F40"/>
      <c r="G40"/>
      <c r="H40"/>
      <c r="I40"/>
    </row>
    <row r="41" spans="1:9" x14ac:dyDescent="0.2">
      <c r="F41"/>
      <c r="G41"/>
      <c r="H41"/>
      <c r="I41"/>
    </row>
    <row r="42" spans="1:9" x14ac:dyDescent="0.2">
      <c r="A42" s="5" t="s">
        <v>8</v>
      </c>
      <c r="B42" t="s">
        <v>95</v>
      </c>
      <c r="C42" s="1">
        <v>1</v>
      </c>
      <c r="D42" s="1">
        <v>3</v>
      </c>
      <c r="E42" s="1">
        <f t="shared" si="1"/>
        <v>3</v>
      </c>
      <c r="F42"/>
      <c r="G42"/>
      <c r="H42"/>
      <c r="I42"/>
    </row>
    <row r="43" spans="1:9" x14ac:dyDescent="0.2">
      <c r="A43" t="s">
        <v>24</v>
      </c>
      <c r="B43" t="s">
        <v>23</v>
      </c>
      <c r="C43" s="1">
        <v>1</v>
      </c>
      <c r="D43" s="1">
        <v>1</v>
      </c>
      <c r="E43" s="1">
        <f t="shared" si="1"/>
        <v>1</v>
      </c>
      <c r="F43"/>
      <c r="G43"/>
      <c r="H43"/>
      <c r="I43"/>
    </row>
    <row r="44" spans="1:9" x14ac:dyDescent="0.2">
      <c r="B44" t="s">
        <v>28</v>
      </c>
      <c r="C44" s="1">
        <v>1</v>
      </c>
      <c r="D44" s="1">
        <v>1</v>
      </c>
      <c r="E44" s="1">
        <f t="shared" si="1"/>
        <v>1</v>
      </c>
      <c r="F44"/>
      <c r="G44"/>
      <c r="H44"/>
      <c r="I44"/>
    </row>
    <row r="45" spans="1:9" x14ac:dyDescent="0.2">
      <c r="B45" t="s">
        <v>25</v>
      </c>
      <c r="C45" s="1">
        <v>1</v>
      </c>
      <c r="D45" s="1">
        <v>1</v>
      </c>
      <c r="E45" s="1">
        <f t="shared" si="1"/>
        <v>1</v>
      </c>
      <c r="F45"/>
      <c r="G45"/>
      <c r="H45"/>
      <c r="I45"/>
    </row>
    <row r="46" spans="1:9" x14ac:dyDescent="0.2">
      <c r="B46" t="s">
        <v>26</v>
      </c>
      <c r="C46" s="1">
        <v>1</v>
      </c>
      <c r="D46" s="1">
        <v>1</v>
      </c>
      <c r="E46" s="1">
        <f t="shared" si="1"/>
        <v>1</v>
      </c>
      <c r="F46"/>
      <c r="G46"/>
      <c r="H46"/>
      <c r="I46"/>
    </row>
    <row r="47" spans="1:9" x14ac:dyDescent="0.2">
      <c r="B47" t="s">
        <v>96</v>
      </c>
      <c r="C47" s="1">
        <v>1</v>
      </c>
      <c r="D47" s="1">
        <v>1</v>
      </c>
      <c r="E47" s="1">
        <f t="shared" si="1"/>
        <v>1</v>
      </c>
      <c r="F47"/>
      <c r="G47"/>
      <c r="H47"/>
      <c r="I47"/>
    </row>
    <row r="48" spans="1:9" x14ac:dyDescent="0.2">
      <c r="B48" t="s">
        <v>27</v>
      </c>
      <c r="C48" s="1">
        <v>1</v>
      </c>
      <c r="D48" s="1">
        <v>2</v>
      </c>
      <c r="E48" s="1">
        <f t="shared" si="1"/>
        <v>2</v>
      </c>
      <c r="F48"/>
      <c r="G48"/>
      <c r="H48"/>
      <c r="I48"/>
    </row>
    <row r="49" spans="1:9" x14ac:dyDescent="0.2">
      <c r="B49" t="s">
        <v>140</v>
      </c>
      <c r="C49" s="1">
        <v>1</v>
      </c>
      <c r="D49" s="1">
        <v>3</v>
      </c>
      <c r="E49" s="1">
        <f t="shared" ref="E49:E50" si="2">C49*D49</f>
        <v>3</v>
      </c>
      <c r="F49"/>
      <c r="G49"/>
      <c r="H49"/>
      <c r="I49"/>
    </row>
    <row r="50" spans="1:9" x14ac:dyDescent="0.2">
      <c r="B50" t="s">
        <v>148</v>
      </c>
      <c r="C50" s="24">
        <v>1</v>
      </c>
      <c r="D50" s="24">
        <v>3</v>
      </c>
      <c r="E50" s="1">
        <f t="shared" si="2"/>
        <v>3</v>
      </c>
      <c r="F50"/>
      <c r="G50"/>
      <c r="H50"/>
      <c r="I50"/>
    </row>
    <row r="51" spans="1:9" x14ac:dyDescent="0.2">
      <c r="F51"/>
      <c r="G51"/>
      <c r="H51"/>
      <c r="I51"/>
    </row>
    <row r="52" spans="1:9" x14ac:dyDescent="0.2">
      <c r="A52" t="s">
        <v>34</v>
      </c>
      <c r="B52" t="s">
        <v>27</v>
      </c>
      <c r="C52" s="1">
        <v>1</v>
      </c>
      <c r="D52" s="1">
        <v>2</v>
      </c>
      <c r="E52" s="1">
        <f t="shared" si="1"/>
        <v>2</v>
      </c>
      <c r="F52"/>
      <c r="G52"/>
      <c r="H52"/>
      <c r="I52"/>
    </row>
    <row r="53" spans="1:9" x14ac:dyDescent="0.2">
      <c r="B53" t="s">
        <v>28</v>
      </c>
      <c r="C53" s="1">
        <v>1</v>
      </c>
      <c r="D53" s="1">
        <v>1</v>
      </c>
      <c r="E53" s="1">
        <f t="shared" si="1"/>
        <v>1</v>
      </c>
      <c r="F53"/>
      <c r="G53"/>
      <c r="H53"/>
      <c r="I53"/>
    </row>
    <row r="54" spans="1:9" x14ac:dyDescent="0.2">
      <c r="B54" t="s">
        <v>41</v>
      </c>
      <c r="C54" s="1">
        <v>1</v>
      </c>
      <c r="D54" s="1">
        <v>1</v>
      </c>
      <c r="E54" s="1">
        <f t="shared" si="1"/>
        <v>1</v>
      </c>
      <c r="F54"/>
      <c r="G54"/>
      <c r="H54"/>
      <c r="I54"/>
    </row>
    <row r="55" spans="1:9" x14ac:dyDescent="0.2">
      <c r="F55"/>
      <c r="G55"/>
      <c r="H55"/>
      <c r="I55"/>
    </row>
    <row r="56" spans="1:9" x14ac:dyDescent="0.2">
      <c r="A56" t="s">
        <v>29</v>
      </c>
      <c r="B56" t="s">
        <v>30</v>
      </c>
      <c r="C56" s="1">
        <v>1</v>
      </c>
      <c r="D56" s="1">
        <v>2</v>
      </c>
      <c r="E56" s="1">
        <f t="shared" si="1"/>
        <v>2</v>
      </c>
      <c r="F56"/>
      <c r="G56"/>
      <c r="H56"/>
      <c r="I56"/>
    </row>
    <row r="57" spans="1:9" x14ac:dyDescent="0.2">
      <c r="B57" t="s">
        <v>31</v>
      </c>
      <c r="C57" s="1">
        <v>1</v>
      </c>
      <c r="D57" s="1">
        <v>1</v>
      </c>
      <c r="E57" s="1">
        <f t="shared" si="1"/>
        <v>1</v>
      </c>
      <c r="F57"/>
      <c r="G57"/>
      <c r="H57"/>
      <c r="I57"/>
    </row>
    <row r="58" spans="1:9" x14ac:dyDescent="0.2">
      <c r="B58" t="s">
        <v>32</v>
      </c>
      <c r="C58" s="1">
        <v>1</v>
      </c>
      <c r="D58" s="1">
        <v>1</v>
      </c>
      <c r="E58" s="1">
        <f t="shared" si="1"/>
        <v>1</v>
      </c>
      <c r="F58"/>
      <c r="G58"/>
      <c r="H58"/>
      <c r="I58"/>
    </row>
    <row r="59" spans="1:9" x14ac:dyDescent="0.2">
      <c r="F59"/>
      <c r="G59"/>
      <c r="H59"/>
      <c r="I59"/>
    </row>
    <row r="60" spans="1:9" x14ac:dyDescent="0.2">
      <c r="A60" t="s">
        <v>33</v>
      </c>
      <c r="B60" t="s">
        <v>39</v>
      </c>
      <c r="C60" s="1">
        <v>1</v>
      </c>
      <c r="D60" s="1">
        <v>2</v>
      </c>
      <c r="E60" s="1">
        <f t="shared" si="1"/>
        <v>2</v>
      </c>
      <c r="F60"/>
      <c r="G60"/>
      <c r="H60"/>
      <c r="I60"/>
    </row>
    <row r="61" spans="1:9" x14ac:dyDescent="0.2">
      <c r="B61" t="s">
        <v>27</v>
      </c>
      <c r="C61" s="1">
        <v>1</v>
      </c>
      <c r="D61" s="1">
        <v>1</v>
      </c>
      <c r="E61" s="1">
        <f t="shared" si="1"/>
        <v>1</v>
      </c>
      <c r="F61"/>
      <c r="G61"/>
      <c r="H61"/>
      <c r="I61"/>
    </row>
    <row r="62" spans="1:9" x14ac:dyDescent="0.2">
      <c r="B62" t="s">
        <v>35</v>
      </c>
      <c r="C62" s="1">
        <v>1</v>
      </c>
      <c r="D62" s="1">
        <v>1</v>
      </c>
      <c r="E62" s="1">
        <f t="shared" si="1"/>
        <v>1</v>
      </c>
      <c r="F62"/>
      <c r="G62"/>
      <c r="H62"/>
      <c r="I62"/>
    </row>
    <row r="63" spans="1:9" x14ac:dyDescent="0.2">
      <c r="B63" t="s">
        <v>36</v>
      </c>
      <c r="C63" s="1">
        <v>1</v>
      </c>
      <c r="D63" s="1">
        <v>2</v>
      </c>
      <c r="E63" s="1">
        <f t="shared" si="1"/>
        <v>2</v>
      </c>
      <c r="F63"/>
      <c r="G63"/>
      <c r="H63"/>
      <c r="I63"/>
    </row>
    <row r="64" spans="1:9" x14ac:dyDescent="0.2">
      <c r="F64"/>
      <c r="G64"/>
      <c r="H64"/>
      <c r="I64"/>
    </row>
    <row r="65" spans="1:9" x14ac:dyDescent="0.2">
      <c r="A65" t="s">
        <v>55</v>
      </c>
      <c r="B65" t="s">
        <v>45</v>
      </c>
      <c r="C65" s="1">
        <v>1</v>
      </c>
      <c r="D65" s="1">
        <v>1</v>
      </c>
      <c r="E65" s="1">
        <f t="shared" si="1"/>
        <v>1</v>
      </c>
      <c r="F65"/>
      <c r="G65"/>
      <c r="H65"/>
      <c r="I65"/>
    </row>
    <row r="66" spans="1:9" x14ac:dyDescent="0.2">
      <c r="B66" t="s">
        <v>9</v>
      </c>
      <c r="C66" s="1">
        <v>1</v>
      </c>
      <c r="D66" s="1">
        <v>1</v>
      </c>
      <c r="E66" s="1">
        <f t="shared" si="1"/>
        <v>1</v>
      </c>
      <c r="F66"/>
      <c r="G66"/>
      <c r="H66"/>
      <c r="I66"/>
    </row>
    <row r="67" spans="1:9" x14ac:dyDescent="0.2">
      <c r="B67" t="s">
        <v>22</v>
      </c>
      <c r="C67" s="1">
        <v>1</v>
      </c>
      <c r="D67" s="1">
        <v>1</v>
      </c>
      <c r="E67" s="1">
        <f t="shared" si="1"/>
        <v>1</v>
      </c>
      <c r="F67"/>
      <c r="G67"/>
      <c r="H67"/>
      <c r="I67"/>
    </row>
    <row r="68" spans="1:9" x14ac:dyDescent="0.2">
      <c r="B68" t="s">
        <v>91</v>
      </c>
      <c r="C68" s="1">
        <v>1</v>
      </c>
      <c r="D68" s="1">
        <v>1</v>
      </c>
      <c r="E68" s="1">
        <f t="shared" si="1"/>
        <v>1</v>
      </c>
      <c r="F68"/>
      <c r="G68"/>
      <c r="H68"/>
      <c r="I68"/>
    </row>
    <row r="69" spans="1:9" x14ac:dyDescent="0.2">
      <c r="B69" t="s">
        <v>37</v>
      </c>
      <c r="C69" s="1">
        <v>1</v>
      </c>
      <c r="D69" s="1">
        <v>2</v>
      </c>
      <c r="E69" s="1">
        <f t="shared" si="1"/>
        <v>2</v>
      </c>
      <c r="F69"/>
      <c r="G69"/>
      <c r="H69"/>
      <c r="I69"/>
    </row>
    <row r="70" spans="1:9" x14ac:dyDescent="0.2">
      <c r="A70"/>
      <c r="B70" t="s">
        <v>78</v>
      </c>
      <c r="C70" s="1">
        <v>1</v>
      </c>
      <c r="D70" s="1">
        <v>2</v>
      </c>
      <c r="E70" s="1">
        <f t="shared" si="1"/>
        <v>2</v>
      </c>
      <c r="F70"/>
      <c r="G70"/>
      <c r="H70"/>
      <c r="I70"/>
    </row>
    <row r="71" spans="1:9" x14ac:dyDescent="0.2">
      <c r="F71"/>
      <c r="G71"/>
      <c r="H71"/>
      <c r="I71"/>
    </row>
    <row r="72" spans="1:9" x14ac:dyDescent="0.2">
      <c r="A72" s="5" t="s">
        <v>61</v>
      </c>
      <c r="B72" t="s">
        <v>42</v>
      </c>
      <c r="C72" s="1">
        <v>1</v>
      </c>
      <c r="D72" s="1">
        <v>2</v>
      </c>
      <c r="E72" s="1">
        <f t="shared" ref="E72:E80" si="3">C72*D72</f>
        <v>2</v>
      </c>
      <c r="F72"/>
      <c r="G72"/>
      <c r="H72"/>
      <c r="I72"/>
    </row>
    <row r="73" spans="1:9" x14ac:dyDescent="0.2">
      <c r="B73" t="s">
        <v>43</v>
      </c>
      <c r="C73" s="1">
        <v>1</v>
      </c>
      <c r="D73" s="1">
        <v>2</v>
      </c>
      <c r="E73" s="1">
        <f t="shared" si="3"/>
        <v>2</v>
      </c>
      <c r="F73"/>
      <c r="G73"/>
      <c r="H73"/>
      <c r="I73"/>
    </row>
    <row r="74" spans="1:9" x14ac:dyDescent="0.2">
      <c r="B74" t="s">
        <v>80</v>
      </c>
      <c r="C74" s="1">
        <v>1</v>
      </c>
      <c r="D74" s="1">
        <v>3</v>
      </c>
      <c r="E74" s="1">
        <f t="shared" si="3"/>
        <v>3</v>
      </c>
      <c r="F74"/>
      <c r="G74"/>
      <c r="H74"/>
      <c r="I74"/>
    </row>
    <row r="75" spans="1:9" x14ac:dyDescent="0.2">
      <c r="F75"/>
      <c r="G75"/>
      <c r="H75"/>
      <c r="I75"/>
    </row>
    <row r="76" spans="1:9" x14ac:dyDescent="0.2">
      <c r="A76"/>
      <c r="B76" t="s">
        <v>79</v>
      </c>
      <c r="C76" s="1">
        <v>1</v>
      </c>
      <c r="D76" s="1">
        <v>2</v>
      </c>
      <c r="E76" s="1">
        <f t="shared" si="3"/>
        <v>2</v>
      </c>
      <c r="F76"/>
      <c r="G76"/>
      <c r="H76"/>
      <c r="I76"/>
    </row>
    <row r="77" spans="1:9" x14ac:dyDescent="0.2">
      <c r="B77" t="s">
        <v>44</v>
      </c>
      <c r="C77" s="1">
        <v>1</v>
      </c>
      <c r="D77" s="1">
        <v>3</v>
      </c>
      <c r="E77" s="1">
        <f t="shared" si="3"/>
        <v>3</v>
      </c>
      <c r="F77"/>
      <c r="G77"/>
      <c r="H77"/>
      <c r="I77"/>
    </row>
    <row r="78" spans="1:9" x14ac:dyDescent="0.2">
      <c r="I78"/>
    </row>
    <row r="79" spans="1:9" x14ac:dyDescent="0.2">
      <c r="A79" s="5" t="s">
        <v>3</v>
      </c>
      <c r="B79" t="s">
        <v>16</v>
      </c>
      <c r="C79" s="1">
        <v>1</v>
      </c>
      <c r="D79" s="1">
        <v>2</v>
      </c>
      <c r="E79" s="1">
        <f t="shared" si="3"/>
        <v>2</v>
      </c>
      <c r="F79"/>
      <c r="G79"/>
      <c r="H79"/>
      <c r="I79"/>
    </row>
    <row r="80" spans="1:9" x14ac:dyDescent="0.2">
      <c r="B80" s="3" t="s">
        <v>90</v>
      </c>
      <c r="C80" s="1">
        <v>1</v>
      </c>
      <c r="D80" s="1">
        <v>3</v>
      </c>
      <c r="E80" s="1">
        <f t="shared" si="3"/>
        <v>3</v>
      </c>
      <c r="F80"/>
      <c r="G80"/>
      <c r="H80"/>
      <c r="I80"/>
    </row>
    <row r="81" spans="2:9" x14ac:dyDescent="0.2">
      <c r="B81" s="3"/>
      <c r="F81"/>
      <c r="G81"/>
      <c r="H81"/>
      <c r="I81"/>
    </row>
    <row r="82" spans="2:9" x14ac:dyDescent="0.2">
      <c r="B82" s="2" t="s">
        <v>58</v>
      </c>
      <c r="C82" s="6">
        <f>SUM(C13:C80)</f>
        <v>55</v>
      </c>
      <c r="D82" s="2" t="s">
        <v>59</v>
      </c>
      <c r="E82" s="6">
        <f>SUM(E13:E80)</f>
        <v>83</v>
      </c>
      <c r="H82" s="2"/>
      <c r="I82" s="6"/>
    </row>
    <row r="83" spans="2:9" x14ac:dyDescent="0.2">
      <c r="B83" s="2" t="s">
        <v>64</v>
      </c>
      <c r="C83" s="6">
        <f>AVERAGE(C13:C80)</f>
        <v>1</v>
      </c>
      <c r="D83" s="2" t="s">
        <v>65</v>
      </c>
      <c r="E83" s="10">
        <f>AVERAGE(E13:E80)</f>
        <v>1.509090909090909</v>
      </c>
      <c r="H83" s="2"/>
      <c r="I83" s="6"/>
    </row>
    <row r="84" spans="2:9" x14ac:dyDescent="0.2">
      <c r="H84" s="2"/>
      <c r="I84" s="6"/>
    </row>
    <row r="86" spans="2:9" x14ac:dyDescent="0.2">
      <c r="D86" s="1" t="s">
        <v>130</v>
      </c>
      <c r="E86" s="21"/>
    </row>
    <row r="87" spans="2:9" x14ac:dyDescent="0.2">
      <c r="D87" s="1" t="s">
        <v>118</v>
      </c>
      <c r="E87" t="s">
        <v>119</v>
      </c>
    </row>
    <row r="88" spans="2:9" x14ac:dyDescent="0.2">
      <c r="E88"/>
    </row>
    <row r="89" spans="2:9" x14ac:dyDescent="0.2">
      <c r="D89" s="22" t="s">
        <v>125</v>
      </c>
      <c r="E89" t="s">
        <v>120</v>
      </c>
    </row>
    <row r="90" spans="2:9" x14ac:dyDescent="0.2">
      <c r="E90"/>
    </row>
    <row r="91" spans="2:9" x14ac:dyDescent="0.2">
      <c r="D91" s="22" t="s">
        <v>143</v>
      </c>
      <c r="E91" t="s">
        <v>124</v>
      </c>
    </row>
    <row r="92" spans="2:9" x14ac:dyDescent="0.2">
      <c r="E92"/>
    </row>
    <row r="93" spans="2:9" x14ac:dyDescent="0.2">
      <c r="D93" s="1" t="s">
        <v>142</v>
      </c>
      <c r="E93" t="s">
        <v>123</v>
      </c>
    </row>
    <row r="94" spans="2:9" x14ac:dyDescent="0.2">
      <c r="E94"/>
    </row>
    <row r="95" spans="2:9" x14ac:dyDescent="0.2">
      <c r="D95" s="1" t="s">
        <v>141</v>
      </c>
      <c r="E95" t="s">
        <v>144</v>
      </c>
    </row>
  </sheetData>
  <conditionalFormatting sqref="C13:C31 C33:C49 C51:C81">
    <cfRule type="iconSet" priority="5">
      <iconSet>
        <cfvo type="percent" val="0"/>
        <cfvo type="num" val="1"/>
        <cfvo type="num" val="6"/>
      </iconSet>
    </cfRule>
  </conditionalFormatting>
  <conditionalFormatting sqref="C32">
    <cfRule type="iconSet" priority="1">
      <iconSet>
        <cfvo type="percent" val="0"/>
        <cfvo type="num" val="1"/>
        <cfvo type="num" val="6"/>
      </iconSet>
    </cfRule>
  </conditionalFormatting>
  <conditionalFormatting sqref="E12">
    <cfRule type="iconSet" priority="4">
      <iconSet>
        <cfvo type="percent" val="0"/>
        <cfvo type="percent" val="33"/>
        <cfvo type="percent" val="67"/>
      </iconSet>
    </cfRule>
  </conditionalFormatting>
  <dataValidations count="1">
    <dataValidation type="list" allowBlank="1" showInputMessage="1" showErrorMessage="1" sqref="B32" xr:uid="{00000000-0002-0000-0000-000000000000}">
      <formula1>ProductStage</formula1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A7D37-B391-0E42-8C44-1D9357116844}">
  <dimension ref="A1:I93"/>
  <sheetViews>
    <sheetView topLeftCell="A66" zoomScale="150" zoomScaleNormal="150" workbookViewId="0">
      <selection activeCell="D85" sqref="D85:D93"/>
    </sheetView>
  </sheetViews>
  <sheetFormatPr baseColWidth="10" defaultColWidth="8.83203125" defaultRowHeight="15" x14ac:dyDescent="0.2"/>
  <cols>
    <col min="1" max="1" width="38.6640625" style="5" customWidth="1"/>
    <col min="2" max="2" width="49.5" customWidth="1"/>
    <col min="3" max="3" width="22.1640625" style="1" customWidth="1"/>
    <col min="4" max="4" width="24.83203125" style="1" bestFit="1" customWidth="1"/>
    <col min="5" max="5" width="26.33203125" style="1" customWidth="1"/>
    <col min="6" max="8" width="22.1640625" style="1" customWidth="1"/>
    <col min="9" max="9" width="13.6640625" style="1" bestFit="1" customWidth="1"/>
  </cols>
  <sheetData>
    <row r="1" spans="1:9" x14ac:dyDescent="0.2">
      <c r="A1" s="5" t="s">
        <v>0</v>
      </c>
      <c r="B1" s="7">
        <v>36320</v>
      </c>
      <c r="C1" s="2" t="s">
        <v>51</v>
      </c>
      <c r="D1" s="2" t="s">
        <v>52</v>
      </c>
      <c r="E1" s="2" t="s">
        <v>53</v>
      </c>
      <c r="F1" s="2" t="s">
        <v>62</v>
      </c>
      <c r="G1" s="1" t="s">
        <v>81</v>
      </c>
    </row>
    <row r="2" spans="1:9" x14ac:dyDescent="0.2">
      <c r="A2" s="5" t="s">
        <v>1</v>
      </c>
      <c r="B2" t="s">
        <v>97</v>
      </c>
      <c r="C2" s="9" t="s">
        <v>48</v>
      </c>
      <c r="D2" s="9">
        <v>6</v>
      </c>
      <c r="E2" s="9">
        <v>10</v>
      </c>
      <c r="F2" s="9" t="s">
        <v>100</v>
      </c>
    </row>
    <row r="3" spans="1:9" x14ac:dyDescent="0.2">
      <c r="A3" s="5" t="s">
        <v>2</v>
      </c>
      <c r="B3" t="s">
        <v>38</v>
      </c>
      <c r="C3" s="14" t="s">
        <v>47</v>
      </c>
      <c r="D3" s="14">
        <v>1</v>
      </c>
      <c r="E3" s="14">
        <v>5</v>
      </c>
      <c r="F3" s="14" t="s">
        <v>63</v>
      </c>
    </row>
    <row r="4" spans="1:9" x14ac:dyDescent="0.2">
      <c r="C4" s="14" t="s">
        <v>46</v>
      </c>
      <c r="D4" s="14">
        <v>0.1</v>
      </c>
      <c r="E4" s="14">
        <v>0.9</v>
      </c>
      <c r="F4" s="14" t="s">
        <v>101</v>
      </c>
    </row>
    <row r="5" spans="1:9" x14ac:dyDescent="0.2">
      <c r="C5" s="15" t="s">
        <v>49</v>
      </c>
      <c r="D5" s="15">
        <v>0</v>
      </c>
      <c r="E5" s="15">
        <v>0</v>
      </c>
      <c r="F5" s="15" t="s">
        <v>102</v>
      </c>
    </row>
    <row r="7" spans="1:9" x14ac:dyDescent="0.2">
      <c r="A7" s="5" t="s">
        <v>67</v>
      </c>
      <c r="B7" s="13">
        <v>71000000</v>
      </c>
    </row>
    <row r="8" spans="1:9" x14ac:dyDescent="0.2">
      <c r="A8" s="5" t="s">
        <v>66</v>
      </c>
      <c r="B8" t="s">
        <v>98</v>
      </c>
    </row>
    <row r="9" spans="1:9" x14ac:dyDescent="0.2">
      <c r="A9" s="5" t="s">
        <v>83</v>
      </c>
      <c r="B9" s="11">
        <v>1000</v>
      </c>
    </row>
    <row r="10" spans="1:9" x14ac:dyDescent="0.2">
      <c r="A10" s="5" t="s">
        <v>133</v>
      </c>
      <c r="B10" s="12">
        <v>500</v>
      </c>
    </row>
    <row r="11" spans="1:9" x14ac:dyDescent="0.2">
      <c r="G11"/>
      <c r="H11"/>
      <c r="I11"/>
    </row>
    <row r="12" spans="1:9" x14ac:dyDescent="0.2">
      <c r="A12" s="2" t="s">
        <v>4</v>
      </c>
      <c r="B12" s="2" t="s">
        <v>5</v>
      </c>
      <c r="C12" s="2" t="s">
        <v>7</v>
      </c>
      <c r="D12" s="2" t="s">
        <v>6</v>
      </c>
      <c r="E12" s="2" t="s">
        <v>50</v>
      </c>
      <c r="F12" s="2"/>
      <c r="G12"/>
      <c r="H12"/>
      <c r="I12"/>
    </row>
    <row r="13" spans="1:9" x14ac:dyDescent="0.2">
      <c r="A13" s="5" t="s">
        <v>54</v>
      </c>
      <c r="B13" t="s">
        <v>76</v>
      </c>
      <c r="C13" s="1">
        <v>10</v>
      </c>
      <c r="D13" s="1">
        <v>1</v>
      </c>
      <c r="E13" s="1">
        <f>C13*D13</f>
        <v>10</v>
      </c>
      <c r="G13"/>
      <c r="H13"/>
      <c r="I13"/>
    </row>
    <row r="14" spans="1:9" x14ac:dyDescent="0.2">
      <c r="B14" t="s">
        <v>82</v>
      </c>
      <c r="C14" s="1">
        <v>10</v>
      </c>
      <c r="D14" s="1">
        <v>2</v>
      </c>
      <c r="E14" s="1">
        <f t="shared" ref="E14:E15" si="0">C14*D14</f>
        <v>20</v>
      </c>
      <c r="F14" s="8"/>
      <c r="G14"/>
      <c r="H14"/>
      <c r="I14"/>
    </row>
    <row r="15" spans="1:9" x14ac:dyDescent="0.2">
      <c r="B15" t="s">
        <v>75</v>
      </c>
      <c r="C15" s="1">
        <v>10</v>
      </c>
      <c r="D15" s="1">
        <v>2</v>
      </c>
      <c r="E15" s="1">
        <f t="shared" si="0"/>
        <v>20</v>
      </c>
      <c r="F15"/>
      <c r="G15"/>
      <c r="H15"/>
      <c r="I15"/>
    </row>
    <row r="16" spans="1:9" x14ac:dyDescent="0.2">
      <c r="F16"/>
      <c r="G16"/>
      <c r="H16"/>
      <c r="I16"/>
    </row>
    <row r="17" spans="1:9" x14ac:dyDescent="0.2">
      <c r="A17" s="5" t="s">
        <v>10</v>
      </c>
      <c r="B17" t="s">
        <v>14</v>
      </c>
      <c r="C17" s="1">
        <v>10</v>
      </c>
      <c r="D17" s="1">
        <v>1</v>
      </c>
      <c r="E17" s="1">
        <f t="shared" ref="E17:E68" si="1">C17*D17</f>
        <v>10</v>
      </c>
      <c r="F17"/>
      <c r="G17"/>
      <c r="H17"/>
      <c r="I17"/>
    </row>
    <row r="18" spans="1:9" x14ac:dyDescent="0.2">
      <c r="B18" t="s">
        <v>15</v>
      </c>
      <c r="C18" s="1">
        <v>10</v>
      </c>
      <c r="D18" s="1">
        <v>2</v>
      </c>
      <c r="E18" s="1">
        <f t="shared" si="1"/>
        <v>20</v>
      </c>
      <c r="F18"/>
      <c r="G18"/>
      <c r="H18"/>
      <c r="I18"/>
    </row>
    <row r="19" spans="1:9" x14ac:dyDescent="0.2">
      <c r="B19" t="s">
        <v>99</v>
      </c>
      <c r="C19" s="1">
        <v>10</v>
      </c>
      <c r="D19" s="1">
        <v>1</v>
      </c>
      <c r="E19" s="1">
        <f t="shared" si="1"/>
        <v>10</v>
      </c>
      <c r="F19"/>
      <c r="G19"/>
      <c r="H19"/>
      <c r="I19"/>
    </row>
    <row r="20" spans="1:9" x14ac:dyDescent="0.2">
      <c r="B20" t="s">
        <v>74</v>
      </c>
      <c r="C20" s="1">
        <v>1</v>
      </c>
      <c r="D20" s="1">
        <v>1</v>
      </c>
      <c r="E20" s="1">
        <f t="shared" si="1"/>
        <v>1</v>
      </c>
      <c r="F20"/>
      <c r="G20"/>
      <c r="H20"/>
      <c r="I20"/>
    </row>
    <row r="21" spans="1:9" x14ac:dyDescent="0.2">
      <c r="F21"/>
      <c r="G21"/>
      <c r="H21"/>
      <c r="I21"/>
    </row>
    <row r="22" spans="1:9" x14ac:dyDescent="0.2">
      <c r="A22" s="5" t="s">
        <v>40</v>
      </c>
      <c r="B22" t="s">
        <v>117</v>
      </c>
      <c r="C22" s="1">
        <v>10</v>
      </c>
      <c r="D22" s="1">
        <v>1</v>
      </c>
      <c r="E22" s="1">
        <f t="shared" si="1"/>
        <v>10</v>
      </c>
      <c r="F22"/>
      <c r="G22"/>
      <c r="H22"/>
      <c r="I22"/>
    </row>
    <row r="23" spans="1:9" x14ac:dyDescent="0.2">
      <c r="B23" t="s">
        <v>11</v>
      </c>
      <c r="C23" s="1">
        <v>8</v>
      </c>
      <c r="D23" s="1">
        <v>2</v>
      </c>
      <c r="E23" s="1">
        <f t="shared" si="1"/>
        <v>16</v>
      </c>
      <c r="F23"/>
      <c r="G23"/>
      <c r="H23"/>
      <c r="I23"/>
    </row>
    <row r="24" spans="1:9" x14ac:dyDescent="0.2">
      <c r="B24" t="s">
        <v>73</v>
      </c>
      <c r="C24" s="1">
        <v>5</v>
      </c>
      <c r="D24" s="1">
        <v>1</v>
      </c>
      <c r="E24" s="1">
        <f t="shared" si="1"/>
        <v>5</v>
      </c>
      <c r="F24"/>
      <c r="G24"/>
      <c r="H24"/>
      <c r="I24"/>
    </row>
    <row r="25" spans="1:9" x14ac:dyDescent="0.2">
      <c r="B25" t="s">
        <v>72</v>
      </c>
      <c r="C25" s="1">
        <v>10</v>
      </c>
      <c r="D25" s="1">
        <v>1</v>
      </c>
      <c r="E25" s="1">
        <f t="shared" si="1"/>
        <v>10</v>
      </c>
      <c r="F25"/>
      <c r="G25"/>
      <c r="H25"/>
      <c r="I25"/>
    </row>
    <row r="26" spans="1:9" x14ac:dyDescent="0.2">
      <c r="B26" t="s">
        <v>71</v>
      </c>
      <c r="C26" s="1">
        <v>10</v>
      </c>
      <c r="D26" s="1">
        <v>1</v>
      </c>
      <c r="E26" s="1">
        <f t="shared" si="1"/>
        <v>10</v>
      </c>
      <c r="F26"/>
      <c r="G26"/>
      <c r="H26"/>
      <c r="I26"/>
    </row>
    <row r="27" spans="1:9" x14ac:dyDescent="0.2">
      <c r="F27"/>
      <c r="G27"/>
      <c r="H27"/>
      <c r="I27"/>
    </row>
    <row r="28" spans="1:9" x14ac:dyDescent="0.2">
      <c r="A28" s="5" t="s">
        <v>116</v>
      </c>
      <c r="B28" t="s">
        <v>68</v>
      </c>
      <c r="C28" s="1">
        <v>10</v>
      </c>
      <c r="D28" s="1">
        <v>1</v>
      </c>
      <c r="E28" s="1">
        <f t="shared" si="1"/>
        <v>10</v>
      </c>
      <c r="F28"/>
      <c r="G28"/>
      <c r="H28"/>
      <c r="I28"/>
    </row>
    <row r="29" spans="1:9" x14ac:dyDescent="0.2">
      <c r="B29" t="s">
        <v>69</v>
      </c>
      <c r="C29" s="1">
        <v>10</v>
      </c>
      <c r="D29" s="1">
        <v>1</v>
      </c>
      <c r="E29" s="1">
        <f t="shared" si="1"/>
        <v>10</v>
      </c>
      <c r="F29"/>
      <c r="G29"/>
      <c r="H29"/>
      <c r="I29"/>
    </row>
    <row r="30" spans="1:9" x14ac:dyDescent="0.2">
      <c r="B30" t="s">
        <v>70</v>
      </c>
      <c r="C30" s="1">
        <v>10</v>
      </c>
      <c r="D30" s="1">
        <v>1</v>
      </c>
      <c r="E30" s="1">
        <f t="shared" si="1"/>
        <v>10</v>
      </c>
      <c r="F30"/>
      <c r="G30"/>
      <c r="H30"/>
      <c r="I30"/>
    </row>
    <row r="31" spans="1:9" x14ac:dyDescent="0.2">
      <c r="F31"/>
      <c r="G31"/>
      <c r="H31"/>
      <c r="I31"/>
    </row>
    <row r="32" spans="1:9" x14ac:dyDescent="0.2">
      <c r="A32" s="5" t="s">
        <v>77</v>
      </c>
      <c r="B32" s="4" t="s">
        <v>19</v>
      </c>
      <c r="C32" s="1">
        <f>VLOOKUP(B32,ProductStageNumber,2,FALSE)</f>
        <v>6</v>
      </c>
      <c r="D32" s="1">
        <v>1</v>
      </c>
      <c r="E32" s="1">
        <f t="shared" si="1"/>
        <v>6</v>
      </c>
      <c r="F32"/>
      <c r="G32"/>
      <c r="H32"/>
      <c r="I32"/>
    </row>
    <row r="33" spans="1:9" x14ac:dyDescent="0.2">
      <c r="F33"/>
      <c r="G33"/>
      <c r="H33"/>
      <c r="I33"/>
    </row>
    <row r="34" spans="1:9" x14ac:dyDescent="0.2">
      <c r="A34" s="5" t="s">
        <v>94</v>
      </c>
      <c r="B34" t="s">
        <v>12</v>
      </c>
      <c r="C34" s="1">
        <v>8</v>
      </c>
      <c r="D34" s="1">
        <v>1</v>
      </c>
      <c r="E34" s="1">
        <f>C34*D34</f>
        <v>8</v>
      </c>
      <c r="F34"/>
      <c r="G34"/>
      <c r="H34"/>
      <c r="I34"/>
    </row>
    <row r="35" spans="1:9" x14ac:dyDescent="0.2">
      <c r="B35" t="s">
        <v>13</v>
      </c>
      <c r="C35" s="1">
        <v>9</v>
      </c>
      <c r="D35" s="1">
        <v>2</v>
      </c>
      <c r="E35" s="1">
        <f>C35*D35</f>
        <v>18</v>
      </c>
      <c r="F35"/>
      <c r="G35"/>
      <c r="H35"/>
      <c r="I35"/>
    </row>
    <row r="36" spans="1:9" x14ac:dyDescent="0.2">
      <c r="A36"/>
      <c r="B36" t="s">
        <v>92</v>
      </c>
      <c r="C36" s="1">
        <v>6</v>
      </c>
      <c r="D36" s="1">
        <v>1</v>
      </c>
      <c r="E36" s="1">
        <f t="shared" si="1"/>
        <v>6</v>
      </c>
      <c r="F36"/>
      <c r="G36"/>
      <c r="H36"/>
      <c r="I36"/>
    </row>
    <row r="37" spans="1:9" x14ac:dyDescent="0.2">
      <c r="B37" s="4" t="s">
        <v>93</v>
      </c>
      <c r="C37" s="1">
        <v>1</v>
      </c>
      <c r="D37" s="1">
        <v>1</v>
      </c>
      <c r="E37" s="1">
        <f t="shared" si="1"/>
        <v>1</v>
      </c>
      <c r="F37"/>
      <c r="G37"/>
      <c r="H37"/>
      <c r="I37"/>
    </row>
    <row r="38" spans="1:9" x14ac:dyDescent="0.2">
      <c r="B38" s="4" t="s">
        <v>132</v>
      </c>
      <c r="C38" s="1">
        <v>10</v>
      </c>
      <c r="D38" s="1">
        <v>1</v>
      </c>
      <c r="E38" s="1">
        <f t="shared" si="1"/>
        <v>10</v>
      </c>
      <c r="F38"/>
      <c r="G38"/>
      <c r="H38"/>
      <c r="I38"/>
    </row>
    <row r="39" spans="1:9" x14ac:dyDescent="0.2">
      <c r="B39" t="s">
        <v>131</v>
      </c>
      <c r="C39" s="1">
        <v>10</v>
      </c>
      <c r="D39" s="1">
        <v>1</v>
      </c>
      <c r="E39" s="1">
        <f t="shared" si="1"/>
        <v>10</v>
      </c>
      <c r="F39"/>
      <c r="G39"/>
      <c r="H39"/>
      <c r="I39"/>
    </row>
    <row r="40" spans="1:9" x14ac:dyDescent="0.2">
      <c r="B40" t="s">
        <v>17</v>
      </c>
      <c r="C40" s="1">
        <v>1</v>
      </c>
      <c r="D40" s="1">
        <v>1</v>
      </c>
      <c r="E40" s="1">
        <f t="shared" si="1"/>
        <v>1</v>
      </c>
      <c r="F40"/>
      <c r="G40"/>
      <c r="H40"/>
      <c r="I40"/>
    </row>
    <row r="41" spans="1:9" x14ac:dyDescent="0.2">
      <c r="F41"/>
      <c r="G41"/>
      <c r="H41"/>
      <c r="I41"/>
    </row>
    <row r="42" spans="1:9" x14ac:dyDescent="0.2">
      <c r="A42" s="5" t="s">
        <v>8</v>
      </c>
      <c r="B42" t="s">
        <v>95</v>
      </c>
      <c r="C42" s="1">
        <v>6</v>
      </c>
      <c r="D42" s="1">
        <v>1</v>
      </c>
      <c r="E42" s="1">
        <f t="shared" si="1"/>
        <v>6</v>
      </c>
      <c r="F42"/>
      <c r="G42"/>
      <c r="H42"/>
      <c r="I42"/>
    </row>
    <row r="43" spans="1:9" x14ac:dyDescent="0.2">
      <c r="A43" t="s">
        <v>24</v>
      </c>
      <c r="B43" t="s">
        <v>23</v>
      </c>
      <c r="C43" s="1">
        <v>1</v>
      </c>
      <c r="D43" s="1">
        <v>1</v>
      </c>
      <c r="E43" s="1">
        <f t="shared" si="1"/>
        <v>1</v>
      </c>
      <c r="F43"/>
      <c r="G43"/>
      <c r="H43"/>
      <c r="I43"/>
    </row>
    <row r="44" spans="1:9" x14ac:dyDescent="0.2">
      <c r="B44" t="s">
        <v>28</v>
      </c>
      <c r="C44" s="1">
        <v>5</v>
      </c>
      <c r="D44" s="1">
        <v>1</v>
      </c>
      <c r="E44" s="1">
        <f t="shared" si="1"/>
        <v>5</v>
      </c>
      <c r="F44"/>
      <c r="G44"/>
      <c r="H44"/>
      <c r="I44"/>
    </row>
    <row r="45" spans="1:9" x14ac:dyDescent="0.2">
      <c r="B45" t="s">
        <v>25</v>
      </c>
      <c r="C45" s="1">
        <v>1</v>
      </c>
      <c r="D45" s="1">
        <v>1</v>
      </c>
      <c r="E45" s="1">
        <f t="shared" si="1"/>
        <v>1</v>
      </c>
      <c r="F45"/>
      <c r="G45"/>
      <c r="H45"/>
      <c r="I45"/>
    </row>
    <row r="46" spans="1:9" x14ac:dyDescent="0.2">
      <c r="B46" t="s">
        <v>26</v>
      </c>
      <c r="C46" s="1">
        <v>3</v>
      </c>
      <c r="D46" s="1">
        <v>1</v>
      </c>
      <c r="E46" s="1">
        <f t="shared" si="1"/>
        <v>3</v>
      </c>
      <c r="F46"/>
      <c r="G46"/>
      <c r="H46"/>
      <c r="I46"/>
    </row>
    <row r="47" spans="1:9" x14ac:dyDescent="0.2">
      <c r="B47" t="s">
        <v>96</v>
      </c>
      <c r="C47" s="1">
        <v>9</v>
      </c>
      <c r="D47" s="1">
        <v>1</v>
      </c>
      <c r="E47" s="1">
        <f t="shared" si="1"/>
        <v>9</v>
      </c>
      <c r="F47"/>
      <c r="G47"/>
      <c r="H47"/>
      <c r="I47"/>
    </row>
    <row r="48" spans="1:9" x14ac:dyDescent="0.2">
      <c r="B48" t="s">
        <v>27</v>
      </c>
      <c r="C48" s="1">
        <v>9</v>
      </c>
      <c r="D48" s="1">
        <v>2</v>
      </c>
      <c r="E48" s="1">
        <f t="shared" si="1"/>
        <v>18</v>
      </c>
      <c r="F48"/>
      <c r="G48"/>
      <c r="H48"/>
      <c r="I48"/>
    </row>
    <row r="49" spans="1:9" x14ac:dyDescent="0.2">
      <c r="F49"/>
      <c r="G49"/>
      <c r="H49"/>
      <c r="I49"/>
    </row>
    <row r="50" spans="1:9" x14ac:dyDescent="0.2">
      <c r="A50" t="s">
        <v>34</v>
      </c>
      <c r="B50" t="s">
        <v>27</v>
      </c>
      <c r="C50" s="1">
        <v>9</v>
      </c>
      <c r="D50" s="1">
        <v>2</v>
      </c>
      <c r="E50" s="1">
        <f t="shared" si="1"/>
        <v>18</v>
      </c>
      <c r="F50"/>
      <c r="G50"/>
      <c r="H50"/>
      <c r="I50"/>
    </row>
    <row r="51" spans="1:9" x14ac:dyDescent="0.2">
      <c r="B51" t="s">
        <v>28</v>
      </c>
      <c r="C51" s="1">
        <v>9</v>
      </c>
      <c r="D51" s="1">
        <v>1</v>
      </c>
      <c r="E51" s="1">
        <f t="shared" si="1"/>
        <v>9</v>
      </c>
      <c r="F51"/>
      <c r="G51"/>
      <c r="H51"/>
      <c r="I51"/>
    </row>
    <row r="52" spans="1:9" x14ac:dyDescent="0.2">
      <c r="B52" t="s">
        <v>41</v>
      </c>
      <c r="C52" s="1">
        <v>9</v>
      </c>
      <c r="D52" s="1">
        <v>1</v>
      </c>
      <c r="E52" s="1">
        <f t="shared" si="1"/>
        <v>9</v>
      </c>
      <c r="F52"/>
      <c r="G52"/>
      <c r="H52"/>
      <c r="I52"/>
    </row>
    <row r="53" spans="1:9" x14ac:dyDescent="0.2">
      <c r="F53"/>
      <c r="G53"/>
      <c r="H53"/>
      <c r="I53"/>
    </row>
    <row r="54" spans="1:9" x14ac:dyDescent="0.2">
      <c r="A54" t="s">
        <v>29</v>
      </c>
      <c r="B54" t="s">
        <v>30</v>
      </c>
      <c r="C54" s="1">
        <v>9</v>
      </c>
      <c r="D54" s="1">
        <v>2</v>
      </c>
      <c r="E54" s="1">
        <f t="shared" si="1"/>
        <v>18</v>
      </c>
      <c r="F54"/>
      <c r="G54"/>
      <c r="H54"/>
      <c r="I54"/>
    </row>
    <row r="55" spans="1:9" x14ac:dyDescent="0.2">
      <c r="B55" t="s">
        <v>31</v>
      </c>
      <c r="C55" s="1">
        <v>9</v>
      </c>
      <c r="D55" s="1">
        <v>1</v>
      </c>
      <c r="E55" s="1">
        <f t="shared" si="1"/>
        <v>9</v>
      </c>
      <c r="F55"/>
      <c r="G55"/>
      <c r="H55"/>
      <c r="I55"/>
    </row>
    <row r="56" spans="1:9" x14ac:dyDescent="0.2">
      <c r="B56" t="s">
        <v>32</v>
      </c>
      <c r="C56" s="1">
        <v>9</v>
      </c>
      <c r="D56" s="1">
        <v>1</v>
      </c>
      <c r="E56" s="1">
        <f t="shared" si="1"/>
        <v>9</v>
      </c>
      <c r="F56"/>
      <c r="G56"/>
      <c r="H56"/>
      <c r="I56"/>
    </row>
    <row r="57" spans="1:9" x14ac:dyDescent="0.2">
      <c r="F57"/>
      <c r="G57"/>
      <c r="H57"/>
      <c r="I57"/>
    </row>
    <row r="58" spans="1:9" x14ac:dyDescent="0.2">
      <c r="A58" t="s">
        <v>33</v>
      </c>
      <c r="B58" t="s">
        <v>39</v>
      </c>
      <c r="C58" s="1">
        <v>9</v>
      </c>
      <c r="D58" s="1">
        <v>2</v>
      </c>
      <c r="E58" s="1">
        <f t="shared" si="1"/>
        <v>18</v>
      </c>
      <c r="F58"/>
      <c r="G58"/>
      <c r="H58"/>
      <c r="I58"/>
    </row>
    <row r="59" spans="1:9" x14ac:dyDescent="0.2">
      <c r="B59" t="s">
        <v>27</v>
      </c>
      <c r="C59" s="1">
        <v>9</v>
      </c>
      <c r="D59" s="1">
        <v>1</v>
      </c>
      <c r="E59" s="1">
        <f t="shared" si="1"/>
        <v>9</v>
      </c>
      <c r="F59"/>
      <c r="G59"/>
      <c r="H59"/>
      <c r="I59"/>
    </row>
    <row r="60" spans="1:9" x14ac:dyDescent="0.2">
      <c r="B60" t="s">
        <v>35</v>
      </c>
      <c r="C60" s="1">
        <v>9</v>
      </c>
      <c r="D60" s="1">
        <v>1</v>
      </c>
      <c r="E60" s="1">
        <f t="shared" si="1"/>
        <v>9</v>
      </c>
      <c r="F60"/>
      <c r="G60"/>
      <c r="H60"/>
      <c r="I60"/>
    </row>
    <row r="61" spans="1:9" x14ac:dyDescent="0.2">
      <c r="B61" t="s">
        <v>36</v>
      </c>
      <c r="C61" s="1">
        <v>9</v>
      </c>
      <c r="D61" s="1">
        <v>2</v>
      </c>
      <c r="E61" s="1">
        <f t="shared" si="1"/>
        <v>18</v>
      </c>
      <c r="F61"/>
      <c r="G61"/>
      <c r="H61"/>
      <c r="I61"/>
    </row>
    <row r="62" spans="1:9" x14ac:dyDescent="0.2">
      <c r="F62"/>
      <c r="G62"/>
      <c r="H62"/>
      <c r="I62"/>
    </row>
    <row r="63" spans="1:9" x14ac:dyDescent="0.2">
      <c r="A63" t="s">
        <v>55</v>
      </c>
      <c r="B63" t="s">
        <v>45</v>
      </c>
      <c r="C63" s="1">
        <v>1</v>
      </c>
      <c r="D63" s="1">
        <v>1</v>
      </c>
      <c r="E63" s="1">
        <f t="shared" si="1"/>
        <v>1</v>
      </c>
      <c r="F63"/>
      <c r="G63"/>
      <c r="H63"/>
      <c r="I63"/>
    </row>
    <row r="64" spans="1:9" x14ac:dyDescent="0.2">
      <c r="B64" t="s">
        <v>9</v>
      </c>
      <c r="C64" s="1">
        <v>8</v>
      </c>
      <c r="D64" s="1">
        <v>1</v>
      </c>
      <c r="E64" s="1">
        <f t="shared" si="1"/>
        <v>8</v>
      </c>
      <c r="F64"/>
      <c r="G64"/>
      <c r="H64"/>
      <c r="I64"/>
    </row>
    <row r="65" spans="1:9" x14ac:dyDescent="0.2">
      <c r="B65" t="s">
        <v>22</v>
      </c>
      <c r="C65" s="1">
        <v>5</v>
      </c>
      <c r="D65" s="1">
        <v>1</v>
      </c>
      <c r="E65" s="1">
        <f t="shared" si="1"/>
        <v>5</v>
      </c>
      <c r="F65"/>
      <c r="G65"/>
      <c r="H65"/>
      <c r="I65"/>
    </row>
    <row r="66" spans="1:9" x14ac:dyDescent="0.2">
      <c r="B66" t="s">
        <v>91</v>
      </c>
      <c r="C66" s="1">
        <v>8</v>
      </c>
      <c r="D66" s="1">
        <v>1</v>
      </c>
      <c r="E66" s="1">
        <f t="shared" si="1"/>
        <v>8</v>
      </c>
      <c r="F66"/>
      <c r="G66"/>
      <c r="H66"/>
      <c r="I66"/>
    </row>
    <row r="67" spans="1:9" x14ac:dyDescent="0.2">
      <c r="B67" t="s">
        <v>37</v>
      </c>
      <c r="C67" s="1">
        <v>1</v>
      </c>
      <c r="D67" s="1">
        <v>2</v>
      </c>
      <c r="E67" s="1">
        <f t="shared" si="1"/>
        <v>2</v>
      </c>
      <c r="F67"/>
      <c r="G67"/>
      <c r="H67"/>
      <c r="I67"/>
    </row>
    <row r="68" spans="1:9" x14ac:dyDescent="0.2">
      <c r="A68"/>
      <c r="B68" t="s">
        <v>78</v>
      </c>
      <c r="C68" s="1">
        <v>9</v>
      </c>
      <c r="D68" s="1">
        <v>2</v>
      </c>
      <c r="E68" s="1">
        <f t="shared" si="1"/>
        <v>18</v>
      </c>
      <c r="F68"/>
      <c r="G68"/>
      <c r="H68"/>
      <c r="I68"/>
    </row>
    <row r="69" spans="1:9" x14ac:dyDescent="0.2">
      <c r="F69"/>
      <c r="G69"/>
      <c r="H69"/>
      <c r="I69"/>
    </row>
    <row r="70" spans="1:9" x14ac:dyDescent="0.2">
      <c r="A70" s="5" t="s">
        <v>61</v>
      </c>
      <c r="B70" t="s">
        <v>42</v>
      </c>
      <c r="C70" s="1">
        <v>10</v>
      </c>
      <c r="D70" s="1">
        <v>2</v>
      </c>
      <c r="E70" s="1">
        <f t="shared" ref="E70:E78" si="2">C70*D70</f>
        <v>20</v>
      </c>
      <c r="F70"/>
      <c r="G70"/>
      <c r="H70"/>
      <c r="I70"/>
    </row>
    <row r="71" spans="1:9" x14ac:dyDescent="0.2">
      <c r="B71" t="s">
        <v>43</v>
      </c>
      <c r="C71" s="1">
        <v>10</v>
      </c>
      <c r="D71" s="1">
        <v>2</v>
      </c>
      <c r="E71" s="1">
        <f t="shared" si="2"/>
        <v>20</v>
      </c>
      <c r="F71"/>
      <c r="G71"/>
      <c r="H71"/>
      <c r="I71"/>
    </row>
    <row r="72" spans="1:9" x14ac:dyDescent="0.2">
      <c r="B72" t="s">
        <v>80</v>
      </c>
      <c r="C72" s="1">
        <v>10</v>
      </c>
      <c r="D72" s="1">
        <v>3</v>
      </c>
      <c r="E72" s="1">
        <f t="shared" si="2"/>
        <v>30</v>
      </c>
      <c r="F72"/>
      <c r="G72"/>
      <c r="H72"/>
      <c r="I72"/>
    </row>
    <row r="73" spans="1:9" x14ac:dyDescent="0.2">
      <c r="F73"/>
      <c r="G73"/>
      <c r="H73"/>
      <c r="I73"/>
    </row>
    <row r="74" spans="1:9" x14ac:dyDescent="0.2">
      <c r="A74"/>
      <c r="B74" t="s">
        <v>79</v>
      </c>
      <c r="C74" s="1">
        <v>9</v>
      </c>
      <c r="D74" s="1">
        <v>2</v>
      </c>
      <c r="E74" s="1">
        <f t="shared" si="2"/>
        <v>18</v>
      </c>
      <c r="F74"/>
      <c r="G74"/>
      <c r="H74"/>
      <c r="I74"/>
    </row>
    <row r="75" spans="1:9" x14ac:dyDescent="0.2">
      <c r="B75" t="s">
        <v>44</v>
      </c>
      <c r="C75" s="1">
        <v>10</v>
      </c>
      <c r="D75" s="1">
        <v>3</v>
      </c>
      <c r="E75" s="1">
        <f t="shared" si="2"/>
        <v>30</v>
      </c>
      <c r="F75"/>
      <c r="G75"/>
      <c r="H75"/>
      <c r="I75"/>
    </row>
    <row r="76" spans="1:9" x14ac:dyDescent="0.2">
      <c r="I76"/>
    </row>
    <row r="77" spans="1:9" x14ac:dyDescent="0.2">
      <c r="A77" s="5" t="s">
        <v>3</v>
      </c>
      <c r="B77" t="s">
        <v>16</v>
      </c>
      <c r="C77" s="1">
        <v>9</v>
      </c>
      <c r="D77" s="1">
        <v>2</v>
      </c>
      <c r="E77" s="1">
        <f t="shared" si="2"/>
        <v>18</v>
      </c>
      <c r="F77"/>
      <c r="G77"/>
      <c r="H77"/>
      <c r="I77"/>
    </row>
    <row r="78" spans="1:9" x14ac:dyDescent="0.2">
      <c r="B78" s="3" t="s">
        <v>90</v>
      </c>
      <c r="C78" s="1">
        <v>10</v>
      </c>
      <c r="D78" s="1">
        <v>3</v>
      </c>
      <c r="E78" s="1">
        <f t="shared" si="2"/>
        <v>30</v>
      </c>
      <c r="F78"/>
      <c r="G78"/>
      <c r="H78"/>
      <c r="I78"/>
    </row>
    <row r="79" spans="1:9" x14ac:dyDescent="0.2">
      <c r="B79" s="3"/>
      <c r="F79"/>
      <c r="G79"/>
      <c r="H79"/>
      <c r="I79"/>
    </row>
    <row r="80" spans="1:9" x14ac:dyDescent="0.2">
      <c r="B80" s="2" t="s">
        <v>58</v>
      </c>
      <c r="C80" s="6">
        <f>SUM(C13:C78)</f>
        <v>409</v>
      </c>
      <c r="D80" s="2" t="s">
        <v>59</v>
      </c>
      <c r="E80" s="6">
        <f>SUM(E13:E78)</f>
        <v>609</v>
      </c>
      <c r="H80" s="2"/>
      <c r="I80" s="6"/>
    </row>
    <row r="81" spans="2:9" x14ac:dyDescent="0.2">
      <c r="B81" s="2" t="s">
        <v>64</v>
      </c>
      <c r="C81" s="6">
        <f>AVERAGE(C13:C78)</f>
        <v>7.716981132075472</v>
      </c>
      <c r="D81" s="2" t="s">
        <v>65</v>
      </c>
      <c r="E81" s="10">
        <f>AVERAGE(E13:E78)</f>
        <v>11.490566037735849</v>
      </c>
      <c r="H81" s="2"/>
      <c r="I81" s="6"/>
    </row>
    <row r="82" spans="2:9" x14ac:dyDescent="0.2">
      <c r="H82" s="2"/>
      <c r="I82" s="6"/>
    </row>
    <row r="84" spans="2:9" x14ac:dyDescent="0.2">
      <c r="D84" s="1" t="s">
        <v>130</v>
      </c>
      <c r="E84" s="21"/>
    </row>
    <row r="85" spans="2:9" x14ac:dyDescent="0.2">
      <c r="D85" s="1" t="s">
        <v>118</v>
      </c>
      <c r="E85" t="s">
        <v>119</v>
      </c>
    </row>
    <row r="86" spans="2:9" x14ac:dyDescent="0.2">
      <c r="E86"/>
    </row>
    <row r="87" spans="2:9" x14ac:dyDescent="0.2">
      <c r="D87" s="22" t="s">
        <v>125</v>
      </c>
      <c r="E87" t="s">
        <v>120</v>
      </c>
    </row>
    <row r="88" spans="2:9" x14ac:dyDescent="0.2">
      <c r="E88"/>
    </row>
    <row r="89" spans="2:9" x14ac:dyDescent="0.2">
      <c r="D89" s="22" t="s">
        <v>126</v>
      </c>
      <c r="E89" t="s">
        <v>124</v>
      </c>
    </row>
    <row r="90" spans="2:9" x14ac:dyDescent="0.2">
      <c r="E90"/>
    </row>
    <row r="91" spans="2:9" x14ac:dyDescent="0.2">
      <c r="D91" s="1" t="s">
        <v>127</v>
      </c>
      <c r="E91" t="s">
        <v>123</v>
      </c>
    </row>
    <row r="92" spans="2:9" x14ac:dyDescent="0.2">
      <c r="E92"/>
    </row>
    <row r="93" spans="2:9" x14ac:dyDescent="0.2">
      <c r="D93" s="1" t="s">
        <v>121</v>
      </c>
      <c r="E93" t="s">
        <v>122</v>
      </c>
    </row>
  </sheetData>
  <conditionalFormatting sqref="C13:C20">
    <cfRule type="iconSet" priority="11">
      <iconSet>
        <cfvo type="percent" val="0"/>
        <cfvo type="num" val="1"/>
        <cfvo type="num" val="6"/>
      </iconSet>
    </cfRule>
  </conditionalFormatting>
  <conditionalFormatting sqref="C21 C33 C27 C31 C41 C49 C53 C57 C62:C69 C73:C79">
    <cfRule type="iconSet" priority="14">
      <iconSet>
        <cfvo type="percent" val="0"/>
        <cfvo type="num" val="1"/>
        <cfvo type="num" val="6"/>
      </iconSet>
    </cfRule>
  </conditionalFormatting>
  <conditionalFormatting sqref="C22:C25">
    <cfRule type="iconSet" priority="10">
      <iconSet>
        <cfvo type="percent" val="0"/>
        <cfvo type="num" val="1"/>
        <cfvo type="num" val="6"/>
      </iconSet>
    </cfRule>
  </conditionalFormatting>
  <conditionalFormatting sqref="C26">
    <cfRule type="iconSet" priority="2">
      <iconSet>
        <cfvo type="percent" val="0"/>
        <cfvo type="num" val="1"/>
        <cfvo type="num" val="6"/>
      </iconSet>
    </cfRule>
  </conditionalFormatting>
  <conditionalFormatting sqref="C28:C30">
    <cfRule type="iconSet" priority="9">
      <iconSet>
        <cfvo type="percent" val="0"/>
        <cfvo type="num" val="1"/>
        <cfvo type="num" val="6"/>
      </iconSet>
    </cfRule>
  </conditionalFormatting>
  <conditionalFormatting sqref="C32">
    <cfRule type="iconSet" priority="12">
      <iconSet>
        <cfvo type="percent" val="0"/>
        <cfvo type="num" val="1"/>
        <cfvo type="num" val="6"/>
      </iconSet>
    </cfRule>
  </conditionalFormatting>
  <conditionalFormatting sqref="C34:C40">
    <cfRule type="iconSet" priority="8">
      <iconSet>
        <cfvo type="percent" val="0"/>
        <cfvo type="num" val="1"/>
        <cfvo type="num" val="6"/>
      </iconSet>
    </cfRule>
  </conditionalFormatting>
  <conditionalFormatting sqref="C42 C44:C48">
    <cfRule type="iconSet" priority="7">
      <iconSet>
        <cfvo type="percent" val="0"/>
        <cfvo type="num" val="1"/>
        <cfvo type="num" val="6"/>
      </iconSet>
    </cfRule>
  </conditionalFormatting>
  <conditionalFormatting sqref="C43">
    <cfRule type="iconSet" priority="3">
      <iconSet>
        <cfvo type="percent" val="0"/>
        <cfvo type="num" val="1"/>
        <cfvo type="num" val="6"/>
      </iconSet>
    </cfRule>
  </conditionalFormatting>
  <conditionalFormatting sqref="C50:C52">
    <cfRule type="iconSet" priority="6">
      <iconSet>
        <cfvo type="percent" val="0"/>
        <cfvo type="num" val="1"/>
        <cfvo type="num" val="6"/>
      </iconSet>
    </cfRule>
  </conditionalFormatting>
  <conditionalFormatting sqref="C54:C56">
    <cfRule type="iconSet" priority="5">
      <iconSet>
        <cfvo type="percent" val="0"/>
        <cfvo type="num" val="1"/>
        <cfvo type="num" val="6"/>
      </iconSet>
    </cfRule>
  </conditionalFormatting>
  <conditionalFormatting sqref="C58:C61">
    <cfRule type="iconSet" priority="4">
      <iconSet>
        <cfvo type="percent" val="0"/>
        <cfvo type="num" val="1"/>
        <cfvo type="num" val="6"/>
      </iconSet>
    </cfRule>
  </conditionalFormatting>
  <conditionalFormatting sqref="C70:C72">
    <cfRule type="iconSet" priority="1">
      <iconSet>
        <cfvo type="percent" val="0"/>
        <cfvo type="num" val="1"/>
        <cfvo type="num" val="6"/>
      </iconSet>
    </cfRule>
  </conditionalFormatting>
  <conditionalFormatting sqref="E12">
    <cfRule type="iconSet" priority="13">
      <iconSet>
        <cfvo type="percent" val="0"/>
        <cfvo type="percent" val="33"/>
        <cfvo type="percent" val="67"/>
      </iconSet>
    </cfRule>
  </conditionalFormatting>
  <dataValidations count="1">
    <dataValidation type="list" allowBlank="1" showInputMessage="1" showErrorMessage="1" sqref="B32" xr:uid="{176D6583-0314-0641-BACD-BC60984530E8}">
      <formula1>ProductStage</formula1>
    </dataValidation>
  </dataValidation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4348D-C9EE-8E40-BE7F-B8D3688126C5}">
  <dimension ref="A1:I93"/>
  <sheetViews>
    <sheetView topLeftCell="A62" zoomScale="150" zoomScaleNormal="150" workbookViewId="0">
      <selection activeCell="B96" sqref="B96"/>
    </sheetView>
  </sheetViews>
  <sheetFormatPr baseColWidth="10" defaultColWidth="8.83203125" defaultRowHeight="15" x14ac:dyDescent="0.2"/>
  <cols>
    <col min="1" max="1" width="38.6640625" style="5" customWidth="1"/>
    <col min="2" max="2" width="49.5" customWidth="1"/>
    <col min="3" max="3" width="22.1640625" style="1" customWidth="1"/>
    <col min="4" max="4" width="24.83203125" style="1" bestFit="1" customWidth="1"/>
    <col min="5" max="5" width="26.33203125" style="1" customWidth="1"/>
    <col min="6" max="8" width="22.1640625" style="1" customWidth="1"/>
    <col min="9" max="9" width="13.6640625" style="1" bestFit="1" customWidth="1"/>
  </cols>
  <sheetData>
    <row r="1" spans="1:9" x14ac:dyDescent="0.2">
      <c r="A1" s="5" t="s">
        <v>0</v>
      </c>
      <c r="B1" s="7">
        <v>37257</v>
      </c>
      <c r="C1" s="2" t="s">
        <v>51</v>
      </c>
      <c r="D1" s="2" t="s">
        <v>52</v>
      </c>
      <c r="E1" s="2" t="s">
        <v>53</v>
      </c>
      <c r="F1" s="2" t="s">
        <v>62</v>
      </c>
      <c r="G1" s="1" t="s">
        <v>81</v>
      </c>
    </row>
    <row r="2" spans="1:9" x14ac:dyDescent="0.2">
      <c r="A2" s="5" t="s">
        <v>1</v>
      </c>
      <c r="B2" t="s">
        <v>104</v>
      </c>
      <c r="C2" s="9" t="s">
        <v>48</v>
      </c>
      <c r="D2" s="9">
        <v>6</v>
      </c>
      <c r="E2" s="9">
        <v>10</v>
      </c>
      <c r="F2" s="9" t="s">
        <v>100</v>
      </c>
    </row>
    <row r="3" spans="1:9" x14ac:dyDescent="0.2">
      <c r="A3" s="5" t="s">
        <v>2</v>
      </c>
      <c r="B3" t="s">
        <v>38</v>
      </c>
      <c r="C3" s="14" t="s">
        <v>47</v>
      </c>
      <c r="D3" s="14">
        <v>1</v>
      </c>
      <c r="E3" s="14">
        <v>5</v>
      </c>
      <c r="F3" s="14" t="s">
        <v>63</v>
      </c>
    </row>
    <row r="4" spans="1:9" x14ac:dyDescent="0.2">
      <c r="C4" s="14" t="s">
        <v>46</v>
      </c>
      <c r="D4" s="14">
        <v>0.1</v>
      </c>
      <c r="E4" s="14">
        <v>0.9</v>
      </c>
      <c r="F4" s="14" t="s">
        <v>101</v>
      </c>
    </row>
    <row r="5" spans="1:9" x14ac:dyDescent="0.2">
      <c r="C5" s="15" t="s">
        <v>49</v>
      </c>
      <c r="D5" s="15">
        <v>0</v>
      </c>
      <c r="E5" s="15">
        <v>0</v>
      </c>
      <c r="F5" s="15" t="s">
        <v>102</v>
      </c>
    </row>
    <row r="7" spans="1:9" x14ac:dyDescent="0.2">
      <c r="A7" s="5" t="s">
        <v>67</v>
      </c>
      <c r="B7" s="13">
        <v>71000000</v>
      </c>
    </row>
    <row r="8" spans="1:9" x14ac:dyDescent="0.2">
      <c r="A8" s="5" t="s">
        <v>66</v>
      </c>
      <c r="B8" t="s">
        <v>103</v>
      </c>
    </row>
    <row r="9" spans="1:9" x14ac:dyDescent="0.2">
      <c r="A9" s="5" t="s">
        <v>83</v>
      </c>
      <c r="B9" s="11">
        <v>0</v>
      </c>
    </row>
    <row r="10" spans="1:9" x14ac:dyDescent="0.2">
      <c r="A10" s="5" t="s">
        <v>133</v>
      </c>
      <c r="B10" s="12">
        <v>500</v>
      </c>
    </row>
    <row r="11" spans="1:9" x14ac:dyDescent="0.2">
      <c r="G11"/>
      <c r="H11"/>
      <c r="I11"/>
    </row>
    <row r="12" spans="1:9" x14ac:dyDescent="0.2">
      <c r="A12" s="2" t="s">
        <v>4</v>
      </c>
      <c r="B12" s="2" t="s">
        <v>5</v>
      </c>
      <c r="C12" s="2" t="s">
        <v>7</v>
      </c>
      <c r="D12" s="2" t="s">
        <v>6</v>
      </c>
      <c r="E12" s="2" t="s">
        <v>50</v>
      </c>
      <c r="F12" s="2"/>
      <c r="G12"/>
      <c r="H12"/>
      <c r="I12"/>
    </row>
    <row r="13" spans="1:9" x14ac:dyDescent="0.2">
      <c r="A13" s="5" t="s">
        <v>54</v>
      </c>
      <c r="B13" t="s">
        <v>76</v>
      </c>
      <c r="C13" s="1">
        <v>10</v>
      </c>
      <c r="D13" s="1">
        <v>1</v>
      </c>
      <c r="E13" s="1">
        <f>C13*D13</f>
        <v>10</v>
      </c>
      <c r="G13"/>
      <c r="H13"/>
      <c r="I13"/>
    </row>
    <row r="14" spans="1:9" x14ac:dyDescent="0.2">
      <c r="B14" t="s">
        <v>82</v>
      </c>
      <c r="C14" s="1">
        <v>10</v>
      </c>
      <c r="D14" s="1">
        <v>2</v>
      </c>
      <c r="E14" s="1">
        <f t="shared" ref="E14:E15" si="0">C14*D14</f>
        <v>20</v>
      </c>
      <c r="F14" s="8"/>
      <c r="G14"/>
      <c r="H14"/>
      <c r="I14"/>
    </row>
    <row r="15" spans="1:9" x14ac:dyDescent="0.2">
      <c r="B15" t="s">
        <v>75</v>
      </c>
      <c r="C15" s="1">
        <v>1</v>
      </c>
      <c r="D15" s="1">
        <v>2</v>
      </c>
      <c r="E15" s="1">
        <f t="shared" si="0"/>
        <v>2</v>
      </c>
      <c r="F15"/>
      <c r="G15"/>
      <c r="H15"/>
      <c r="I15"/>
    </row>
    <row r="16" spans="1:9" x14ac:dyDescent="0.2">
      <c r="F16"/>
      <c r="G16"/>
      <c r="H16"/>
      <c r="I16"/>
    </row>
    <row r="17" spans="1:9" x14ac:dyDescent="0.2">
      <c r="A17" s="5" t="s">
        <v>10</v>
      </c>
      <c r="B17" t="s">
        <v>14</v>
      </c>
      <c r="C17" s="1">
        <v>1</v>
      </c>
      <c r="D17" s="1">
        <v>1</v>
      </c>
      <c r="E17" s="1">
        <f t="shared" ref="E17:E68" si="1">C17*D17</f>
        <v>1</v>
      </c>
      <c r="F17"/>
      <c r="G17"/>
      <c r="H17"/>
      <c r="I17"/>
    </row>
    <row r="18" spans="1:9" x14ac:dyDescent="0.2">
      <c r="B18" t="s">
        <v>15</v>
      </c>
      <c r="C18" s="1">
        <v>10</v>
      </c>
      <c r="D18" s="1">
        <v>2</v>
      </c>
      <c r="E18" s="1">
        <f t="shared" si="1"/>
        <v>20</v>
      </c>
      <c r="F18"/>
      <c r="G18"/>
      <c r="H18"/>
      <c r="I18"/>
    </row>
    <row r="19" spans="1:9" x14ac:dyDescent="0.2">
      <c r="B19" t="s">
        <v>99</v>
      </c>
      <c r="C19" s="1">
        <v>10</v>
      </c>
      <c r="D19" s="1">
        <v>1</v>
      </c>
      <c r="E19" s="1">
        <f t="shared" si="1"/>
        <v>10</v>
      </c>
      <c r="F19"/>
      <c r="G19"/>
      <c r="H19"/>
      <c r="I19"/>
    </row>
    <row r="20" spans="1:9" x14ac:dyDescent="0.2">
      <c r="B20" t="s">
        <v>74</v>
      </c>
      <c r="C20" s="1">
        <v>10</v>
      </c>
      <c r="D20" s="1">
        <v>1</v>
      </c>
      <c r="E20" s="1">
        <f t="shared" si="1"/>
        <v>10</v>
      </c>
      <c r="F20"/>
      <c r="G20"/>
      <c r="H20"/>
      <c r="I20"/>
    </row>
    <row r="21" spans="1:9" x14ac:dyDescent="0.2">
      <c r="F21"/>
      <c r="G21"/>
      <c r="H21"/>
      <c r="I21"/>
    </row>
    <row r="22" spans="1:9" x14ac:dyDescent="0.2">
      <c r="A22" s="5" t="s">
        <v>40</v>
      </c>
      <c r="B22" t="s">
        <v>117</v>
      </c>
      <c r="C22" s="1">
        <v>8</v>
      </c>
      <c r="D22" s="1">
        <v>1</v>
      </c>
      <c r="E22" s="1">
        <f t="shared" si="1"/>
        <v>8</v>
      </c>
      <c r="F22"/>
      <c r="G22"/>
      <c r="H22"/>
      <c r="I22"/>
    </row>
    <row r="23" spans="1:9" x14ac:dyDescent="0.2">
      <c r="B23" t="s">
        <v>11</v>
      </c>
      <c r="C23" s="1">
        <v>8</v>
      </c>
      <c r="D23" s="1">
        <v>2</v>
      </c>
      <c r="E23" s="1">
        <f t="shared" si="1"/>
        <v>16</v>
      </c>
      <c r="F23"/>
      <c r="G23"/>
      <c r="H23"/>
      <c r="I23"/>
    </row>
    <row r="24" spans="1:9" x14ac:dyDescent="0.2">
      <c r="B24" t="s">
        <v>73</v>
      </c>
      <c r="C24" s="1">
        <v>1</v>
      </c>
      <c r="D24" s="1">
        <v>1</v>
      </c>
      <c r="E24" s="1">
        <f t="shared" si="1"/>
        <v>1</v>
      </c>
      <c r="F24"/>
      <c r="G24"/>
      <c r="H24"/>
      <c r="I24"/>
    </row>
    <row r="25" spans="1:9" x14ac:dyDescent="0.2">
      <c r="B25" t="s">
        <v>72</v>
      </c>
      <c r="C25" s="1">
        <v>1</v>
      </c>
      <c r="D25" s="1">
        <v>1</v>
      </c>
      <c r="E25" s="1">
        <f t="shared" si="1"/>
        <v>1</v>
      </c>
      <c r="F25"/>
      <c r="G25"/>
      <c r="H25"/>
      <c r="I25"/>
    </row>
    <row r="26" spans="1:9" x14ac:dyDescent="0.2">
      <c r="B26" t="s">
        <v>71</v>
      </c>
      <c r="C26" s="1">
        <v>0</v>
      </c>
      <c r="D26" s="1">
        <v>1</v>
      </c>
      <c r="E26" s="1">
        <f t="shared" si="1"/>
        <v>0</v>
      </c>
      <c r="F26"/>
      <c r="G26"/>
      <c r="H26"/>
      <c r="I26"/>
    </row>
    <row r="27" spans="1:9" x14ac:dyDescent="0.2">
      <c r="F27"/>
      <c r="G27"/>
      <c r="H27"/>
      <c r="I27"/>
    </row>
    <row r="28" spans="1:9" x14ac:dyDescent="0.2">
      <c r="A28" s="5" t="s">
        <v>116</v>
      </c>
      <c r="B28" t="s">
        <v>68</v>
      </c>
      <c r="C28" s="1">
        <v>5</v>
      </c>
      <c r="D28" s="1">
        <v>1</v>
      </c>
      <c r="E28" s="1">
        <f t="shared" si="1"/>
        <v>5</v>
      </c>
      <c r="F28"/>
      <c r="G28"/>
      <c r="H28"/>
      <c r="I28"/>
    </row>
    <row r="29" spans="1:9" x14ac:dyDescent="0.2">
      <c r="B29" t="s">
        <v>69</v>
      </c>
      <c r="C29" s="1">
        <v>5</v>
      </c>
      <c r="D29" s="1">
        <v>1</v>
      </c>
      <c r="E29" s="1">
        <f t="shared" si="1"/>
        <v>5</v>
      </c>
      <c r="F29"/>
      <c r="G29"/>
      <c r="H29"/>
      <c r="I29"/>
    </row>
    <row r="30" spans="1:9" x14ac:dyDescent="0.2">
      <c r="B30" t="s">
        <v>70</v>
      </c>
      <c r="C30" s="1">
        <v>5</v>
      </c>
      <c r="D30" s="1">
        <v>1</v>
      </c>
      <c r="E30" s="1">
        <f t="shared" si="1"/>
        <v>5</v>
      </c>
      <c r="F30"/>
      <c r="G30"/>
      <c r="H30"/>
      <c r="I30"/>
    </row>
    <row r="31" spans="1:9" x14ac:dyDescent="0.2">
      <c r="F31"/>
      <c r="G31"/>
      <c r="H31"/>
      <c r="I31"/>
    </row>
    <row r="32" spans="1:9" x14ac:dyDescent="0.2">
      <c r="A32" s="5" t="s">
        <v>77</v>
      </c>
      <c r="B32" s="4" t="s">
        <v>84</v>
      </c>
      <c r="C32" s="1">
        <f>VLOOKUP(B32,ProductStageNumber,2,FALSE)</f>
        <v>1</v>
      </c>
      <c r="D32" s="1">
        <v>1</v>
      </c>
      <c r="E32" s="1">
        <f t="shared" si="1"/>
        <v>1</v>
      </c>
      <c r="F32"/>
      <c r="G32"/>
      <c r="H32"/>
      <c r="I32"/>
    </row>
    <row r="33" spans="1:9" x14ac:dyDescent="0.2">
      <c r="F33"/>
      <c r="G33"/>
      <c r="H33"/>
      <c r="I33"/>
    </row>
    <row r="34" spans="1:9" x14ac:dyDescent="0.2">
      <c r="A34" s="5" t="s">
        <v>94</v>
      </c>
      <c r="B34" t="s">
        <v>12</v>
      </c>
      <c r="C34" s="1">
        <v>5</v>
      </c>
      <c r="D34" s="1">
        <v>1</v>
      </c>
      <c r="E34" s="1">
        <f>C34*D34</f>
        <v>5</v>
      </c>
      <c r="F34"/>
      <c r="G34"/>
      <c r="H34"/>
      <c r="I34"/>
    </row>
    <row r="35" spans="1:9" x14ac:dyDescent="0.2">
      <c r="B35" t="s">
        <v>13</v>
      </c>
      <c r="C35" s="1">
        <v>5</v>
      </c>
      <c r="D35" s="1">
        <v>2</v>
      </c>
      <c r="E35" s="1">
        <f>C35*D35</f>
        <v>10</v>
      </c>
      <c r="F35"/>
      <c r="G35"/>
      <c r="H35"/>
      <c r="I35"/>
    </row>
    <row r="36" spans="1:9" x14ac:dyDescent="0.2">
      <c r="A36"/>
      <c r="B36" t="s">
        <v>92</v>
      </c>
      <c r="C36" s="1">
        <v>1</v>
      </c>
      <c r="D36" s="1">
        <v>1</v>
      </c>
      <c r="E36" s="1">
        <f t="shared" si="1"/>
        <v>1</v>
      </c>
      <c r="F36"/>
      <c r="G36"/>
      <c r="H36"/>
      <c r="I36"/>
    </row>
    <row r="37" spans="1:9" x14ac:dyDescent="0.2">
      <c r="B37" s="4" t="s">
        <v>93</v>
      </c>
      <c r="C37" s="1">
        <v>1</v>
      </c>
      <c r="D37" s="1">
        <v>1</v>
      </c>
      <c r="E37" s="1">
        <f t="shared" si="1"/>
        <v>1</v>
      </c>
      <c r="F37"/>
      <c r="G37"/>
      <c r="H37"/>
      <c r="I37"/>
    </row>
    <row r="38" spans="1:9" x14ac:dyDescent="0.2">
      <c r="B38" s="4" t="s">
        <v>132</v>
      </c>
      <c r="C38" s="1">
        <v>1</v>
      </c>
      <c r="D38" s="1">
        <v>1</v>
      </c>
      <c r="E38" s="1">
        <f t="shared" si="1"/>
        <v>1</v>
      </c>
      <c r="F38"/>
      <c r="G38"/>
      <c r="H38"/>
      <c r="I38"/>
    </row>
    <row r="39" spans="1:9" x14ac:dyDescent="0.2">
      <c r="B39" t="s">
        <v>131</v>
      </c>
      <c r="C39" s="1">
        <v>1</v>
      </c>
      <c r="D39" s="1">
        <v>1</v>
      </c>
      <c r="E39" s="1">
        <f t="shared" si="1"/>
        <v>1</v>
      </c>
      <c r="F39"/>
      <c r="G39"/>
      <c r="H39"/>
      <c r="I39"/>
    </row>
    <row r="40" spans="1:9" x14ac:dyDescent="0.2">
      <c r="B40" t="s">
        <v>17</v>
      </c>
      <c r="C40" s="1">
        <v>1</v>
      </c>
      <c r="D40" s="1">
        <v>1</v>
      </c>
      <c r="E40" s="1">
        <f t="shared" si="1"/>
        <v>1</v>
      </c>
      <c r="F40"/>
      <c r="G40"/>
      <c r="H40"/>
      <c r="I40"/>
    </row>
    <row r="41" spans="1:9" x14ac:dyDescent="0.2">
      <c r="F41"/>
      <c r="G41"/>
      <c r="H41"/>
      <c r="I41"/>
    </row>
    <row r="42" spans="1:9" x14ac:dyDescent="0.2">
      <c r="A42" s="5" t="s">
        <v>8</v>
      </c>
      <c r="B42" t="s">
        <v>95</v>
      </c>
      <c r="C42" s="1">
        <v>6</v>
      </c>
      <c r="D42" s="1">
        <v>1</v>
      </c>
      <c r="E42" s="1">
        <f t="shared" si="1"/>
        <v>6</v>
      </c>
      <c r="F42"/>
      <c r="G42"/>
      <c r="H42"/>
      <c r="I42"/>
    </row>
    <row r="43" spans="1:9" x14ac:dyDescent="0.2">
      <c r="A43" t="s">
        <v>24</v>
      </c>
      <c r="B43" t="s">
        <v>23</v>
      </c>
      <c r="C43" s="1">
        <v>10</v>
      </c>
      <c r="D43" s="1">
        <v>1</v>
      </c>
      <c r="E43" s="1">
        <f t="shared" si="1"/>
        <v>10</v>
      </c>
      <c r="F43"/>
      <c r="G43"/>
      <c r="H43"/>
      <c r="I43"/>
    </row>
    <row r="44" spans="1:9" x14ac:dyDescent="0.2">
      <c r="B44" t="s">
        <v>28</v>
      </c>
      <c r="C44" s="1">
        <v>1</v>
      </c>
      <c r="D44" s="1">
        <v>1</v>
      </c>
      <c r="E44" s="1">
        <f t="shared" si="1"/>
        <v>1</v>
      </c>
      <c r="F44"/>
      <c r="G44"/>
      <c r="H44"/>
      <c r="I44"/>
    </row>
    <row r="45" spans="1:9" x14ac:dyDescent="0.2">
      <c r="B45" t="s">
        <v>25</v>
      </c>
      <c r="C45" s="1">
        <v>1</v>
      </c>
      <c r="D45" s="1">
        <v>1</v>
      </c>
      <c r="E45" s="1">
        <f t="shared" si="1"/>
        <v>1</v>
      </c>
      <c r="F45"/>
      <c r="G45"/>
      <c r="H45"/>
      <c r="I45"/>
    </row>
    <row r="46" spans="1:9" x14ac:dyDescent="0.2">
      <c r="B46" t="s">
        <v>26</v>
      </c>
      <c r="C46" s="1">
        <v>1</v>
      </c>
      <c r="D46" s="1">
        <v>1</v>
      </c>
      <c r="E46" s="1">
        <f t="shared" si="1"/>
        <v>1</v>
      </c>
      <c r="F46"/>
      <c r="G46"/>
      <c r="H46"/>
      <c r="I46"/>
    </row>
    <row r="47" spans="1:9" x14ac:dyDescent="0.2">
      <c r="B47" t="s">
        <v>96</v>
      </c>
      <c r="C47" s="1">
        <v>1</v>
      </c>
      <c r="D47" s="1">
        <v>1</v>
      </c>
      <c r="E47" s="1">
        <f t="shared" si="1"/>
        <v>1</v>
      </c>
      <c r="F47"/>
      <c r="G47"/>
      <c r="H47"/>
      <c r="I47"/>
    </row>
    <row r="48" spans="1:9" x14ac:dyDescent="0.2">
      <c r="B48" t="s">
        <v>27</v>
      </c>
      <c r="C48" s="1">
        <v>1</v>
      </c>
      <c r="D48" s="1">
        <v>2</v>
      </c>
      <c r="E48" s="1">
        <f t="shared" si="1"/>
        <v>2</v>
      </c>
      <c r="F48"/>
      <c r="G48"/>
      <c r="H48"/>
      <c r="I48"/>
    </row>
    <row r="49" spans="1:9" x14ac:dyDescent="0.2">
      <c r="F49"/>
      <c r="G49"/>
      <c r="H49"/>
      <c r="I49"/>
    </row>
    <row r="50" spans="1:9" x14ac:dyDescent="0.2">
      <c r="A50" t="s">
        <v>34</v>
      </c>
      <c r="B50" t="s">
        <v>27</v>
      </c>
      <c r="C50" s="1">
        <v>5</v>
      </c>
      <c r="D50" s="1">
        <v>2</v>
      </c>
      <c r="E50" s="1">
        <f t="shared" si="1"/>
        <v>10</v>
      </c>
      <c r="F50"/>
      <c r="G50"/>
      <c r="H50"/>
      <c r="I50"/>
    </row>
    <row r="51" spans="1:9" x14ac:dyDescent="0.2">
      <c r="B51" t="s">
        <v>28</v>
      </c>
      <c r="C51" s="1">
        <v>5</v>
      </c>
      <c r="D51" s="1">
        <v>1</v>
      </c>
      <c r="E51" s="1">
        <f t="shared" si="1"/>
        <v>5</v>
      </c>
      <c r="F51"/>
      <c r="G51"/>
      <c r="H51"/>
      <c r="I51"/>
    </row>
    <row r="52" spans="1:9" x14ac:dyDescent="0.2">
      <c r="B52" t="s">
        <v>41</v>
      </c>
      <c r="C52" s="1">
        <v>5</v>
      </c>
      <c r="D52" s="1">
        <v>1</v>
      </c>
      <c r="E52" s="1">
        <f t="shared" si="1"/>
        <v>5</v>
      </c>
      <c r="F52"/>
      <c r="G52"/>
      <c r="H52"/>
      <c r="I52"/>
    </row>
    <row r="53" spans="1:9" x14ac:dyDescent="0.2">
      <c r="F53"/>
      <c r="G53"/>
      <c r="H53"/>
      <c r="I53"/>
    </row>
    <row r="54" spans="1:9" x14ac:dyDescent="0.2">
      <c r="A54" t="s">
        <v>29</v>
      </c>
      <c r="B54" t="s">
        <v>30</v>
      </c>
      <c r="C54" s="1">
        <v>5</v>
      </c>
      <c r="D54" s="1">
        <v>2</v>
      </c>
      <c r="E54" s="1">
        <f t="shared" si="1"/>
        <v>10</v>
      </c>
      <c r="F54"/>
      <c r="G54"/>
      <c r="H54"/>
      <c r="I54"/>
    </row>
    <row r="55" spans="1:9" x14ac:dyDescent="0.2">
      <c r="B55" t="s">
        <v>31</v>
      </c>
      <c r="C55" s="1">
        <v>5</v>
      </c>
      <c r="D55" s="1">
        <v>1</v>
      </c>
      <c r="E55" s="1">
        <f t="shared" si="1"/>
        <v>5</v>
      </c>
      <c r="F55"/>
      <c r="G55"/>
      <c r="H55"/>
      <c r="I55"/>
    </row>
    <row r="56" spans="1:9" x14ac:dyDescent="0.2">
      <c r="B56" t="s">
        <v>32</v>
      </c>
      <c r="C56" s="1">
        <v>5</v>
      </c>
      <c r="D56" s="1">
        <v>1</v>
      </c>
      <c r="E56" s="1">
        <f t="shared" si="1"/>
        <v>5</v>
      </c>
      <c r="F56"/>
      <c r="G56"/>
      <c r="H56"/>
      <c r="I56"/>
    </row>
    <row r="57" spans="1:9" x14ac:dyDescent="0.2">
      <c r="F57"/>
      <c r="G57"/>
      <c r="H57"/>
      <c r="I57"/>
    </row>
    <row r="58" spans="1:9" x14ac:dyDescent="0.2">
      <c r="A58" t="s">
        <v>33</v>
      </c>
      <c r="B58" t="s">
        <v>39</v>
      </c>
      <c r="C58" s="1">
        <v>5</v>
      </c>
      <c r="D58" s="1">
        <v>2</v>
      </c>
      <c r="E58" s="1">
        <f t="shared" si="1"/>
        <v>10</v>
      </c>
      <c r="F58"/>
      <c r="G58"/>
      <c r="H58"/>
      <c r="I58"/>
    </row>
    <row r="59" spans="1:9" x14ac:dyDescent="0.2">
      <c r="B59" t="s">
        <v>27</v>
      </c>
      <c r="C59" s="1">
        <v>5</v>
      </c>
      <c r="D59" s="1">
        <v>1</v>
      </c>
      <c r="E59" s="1">
        <f t="shared" si="1"/>
        <v>5</v>
      </c>
      <c r="F59"/>
      <c r="G59"/>
      <c r="H59"/>
      <c r="I59"/>
    </row>
    <row r="60" spans="1:9" x14ac:dyDescent="0.2">
      <c r="B60" t="s">
        <v>35</v>
      </c>
      <c r="C60" s="1">
        <v>5</v>
      </c>
      <c r="D60" s="1">
        <v>1</v>
      </c>
      <c r="E60" s="1">
        <f t="shared" si="1"/>
        <v>5</v>
      </c>
      <c r="F60"/>
      <c r="G60"/>
      <c r="H60"/>
      <c r="I60"/>
    </row>
    <row r="61" spans="1:9" x14ac:dyDescent="0.2">
      <c r="B61" t="s">
        <v>36</v>
      </c>
      <c r="C61" s="1">
        <v>5</v>
      </c>
      <c r="D61" s="1">
        <v>2</v>
      </c>
      <c r="E61" s="1">
        <f t="shared" si="1"/>
        <v>10</v>
      </c>
      <c r="F61"/>
      <c r="G61"/>
      <c r="H61"/>
      <c r="I61"/>
    </row>
    <row r="62" spans="1:9" x14ac:dyDescent="0.2">
      <c r="F62"/>
      <c r="G62"/>
      <c r="H62"/>
      <c r="I62"/>
    </row>
    <row r="63" spans="1:9" x14ac:dyDescent="0.2">
      <c r="A63" t="s">
        <v>55</v>
      </c>
      <c r="B63" t="s">
        <v>45</v>
      </c>
      <c r="C63" s="1">
        <v>5</v>
      </c>
      <c r="D63" s="1">
        <v>1</v>
      </c>
      <c r="E63" s="1">
        <f t="shared" si="1"/>
        <v>5</v>
      </c>
      <c r="F63"/>
      <c r="G63"/>
      <c r="H63"/>
      <c r="I63"/>
    </row>
    <row r="64" spans="1:9" x14ac:dyDescent="0.2">
      <c r="B64" t="s">
        <v>9</v>
      </c>
      <c r="C64" s="1">
        <v>5</v>
      </c>
      <c r="D64" s="1">
        <v>1</v>
      </c>
      <c r="E64" s="1">
        <f t="shared" si="1"/>
        <v>5</v>
      </c>
      <c r="F64"/>
      <c r="G64"/>
      <c r="H64"/>
      <c r="I64"/>
    </row>
    <row r="65" spans="1:9" x14ac:dyDescent="0.2">
      <c r="B65" t="s">
        <v>22</v>
      </c>
      <c r="C65" s="1">
        <v>5</v>
      </c>
      <c r="D65" s="1">
        <v>1</v>
      </c>
      <c r="E65" s="1">
        <f t="shared" si="1"/>
        <v>5</v>
      </c>
      <c r="F65"/>
      <c r="G65"/>
      <c r="H65"/>
      <c r="I65"/>
    </row>
    <row r="66" spans="1:9" x14ac:dyDescent="0.2">
      <c r="B66" t="s">
        <v>91</v>
      </c>
      <c r="C66" s="1">
        <v>5</v>
      </c>
      <c r="D66" s="1">
        <v>1</v>
      </c>
      <c r="E66" s="1">
        <f t="shared" si="1"/>
        <v>5</v>
      </c>
      <c r="F66"/>
      <c r="G66"/>
      <c r="H66"/>
      <c r="I66"/>
    </row>
    <row r="67" spans="1:9" x14ac:dyDescent="0.2">
      <c r="B67" t="s">
        <v>37</v>
      </c>
      <c r="C67" s="1">
        <v>1</v>
      </c>
      <c r="D67" s="1">
        <v>2</v>
      </c>
      <c r="E67" s="1">
        <f t="shared" si="1"/>
        <v>2</v>
      </c>
      <c r="F67"/>
      <c r="G67"/>
      <c r="H67"/>
      <c r="I67"/>
    </row>
    <row r="68" spans="1:9" x14ac:dyDescent="0.2">
      <c r="A68"/>
      <c r="B68" t="s">
        <v>78</v>
      </c>
      <c r="C68" s="1">
        <v>5</v>
      </c>
      <c r="D68" s="1">
        <v>2</v>
      </c>
      <c r="E68" s="1">
        <f t="shared" si="1"/>
        <v>10</v>
      </c>
      <c r="F68"/>
      <c r="G68"/>
      <c r="H68"/>
      <c r="I68"/>
    </row>
    <row r="69" spans="1:9" x14ac:dyDescent="0.2">
      <c r="F69"/>
      <c r="G69"/>
      <c r="H69"/>
      <c r="I69"/>
    </row>
    <row r="70" spans="1:9" x14ac:dyDescent="0.2">
      <c r="A70" s="5" t="s">
        <v>61</v>
      </c>
      <c r="B70" t="s">
        <v>42</v>
      </c>
      <c r="C70" s="1">
        <v>5</v>
      </c>
      <c r="D70" s="1">
        <v>2</v>
      </c>
      <c r="E70" s="1">
        <f t="shared" ref="E70:E78" si="2">C70*D70</f>
        <v>10</v>
      </c>
      <c r="F70"/>
      <c r="G70"/>
      <c r="H70"/>
      <c r="I70"/>
    </row>
    <row r="71" spans="1:9" x14ac:dyDescent="0.2">
      <c r="B71" t="s">
        <v>43</v>
      </c>
      <c r="C71" s="1">
        <v>5</v>
      </c>
      <c r="D71" s="1">
        <v>2</v>
      </c>
      <c r="E71" s="1">
        <f t="shared" si="2"/>
        <v>10</v>
      </c>
      <c r="F71"/>
      <c r="G71"/>
      <c r="H71"/>
      <c r="I71"/>
    </row>
    <row r="72" spans="1:9" x14ac:dyDescent="0.2">
      <c r="B72" t="s">
        <v>80</v>
      </c>
      <c r="C72" s="1">
        <v>5</v>
      </c>
      <c r="D72" s="1">
        <v>3</v>
      </c>
      <c r="E72" s="1">
        <f t="shared" si="2"/>
        <v>15</v>
      </c>
      <c r="F72"/>
      <c r="G72"/>
      <c r="H72"/>
      <c r="I72"/>
    </row>
    <row r="73" spans="1:9" x14ac:dyDescent="0.2">
      <c r="F73"/>
      <c r="G73"/>
      <c r="H73"/>
      <c r="I73"/>
    </row>
    <row r="74" spans="1:9" x14ac:dyDescent="0.2">
      <c r="A74"/>
      <c r="B74" t="s">
        <v>79</v>
      </c>
      <c r="C74" s="1">
        <v>1</v>
      </c>
      <c r="D74" s="1">
        <v>2</v>
      </c>
      <c r="E74" s="1">
        <f t="shared" si="2"/>
        <v>2</v>
      </c>
      <c r="F74"/>
      <c r="G74"/>
      <c r="H74"/>
      <c r="I74"/>
    </row>
    <row r="75" spans="1:9" x14ac:dyDescent="0.2">
      <c r="B75" t="s">
        <v>44</v>
      </c>
      <c r="C75" s="1">
        <v>10</v>
      </c>
      <c r="D75" s="1">
        <v>3</v>
      </c>
      <c r="E75" s="1">
        <f t="shared" si="2"/>
        <v>30</v>
      </c>
      <c r="F75"/>
      <c r="G75"/>
      <c r="H75"/>
      <c r="I75"/>
    </row>
    <row r="76" spans="1:9" x14ac:dyDescent="0.2">
      <c r="I76"/>
    </row>
    <row r="77" spans="1:9" x14ac:dyDescent="0.2">
      <c r="A77" s="5" t="s">
        <v>3</v>
      </c>
      <c r="B77" t="s">
        <v>16</v>
      </c>
      <c r="C77" s="1">
        <v>5</v>
      </c>
      <c r="D77" s="1">
        <v>2</v>
      </c>
      <c r="E77" s="1">
        <f t="shared" si="2"/>
        <v>10</v>
      </c>
      <c r="F77"/>
      <c r="G77"/>
      <c r="H77"/>
      <c r="I77"/>
    </row>
    <row r="78" spans="1:9" x14ac:dyDescent="0.2">
      <c r="B78" s="3" t="s">
        <v>90</v>
      </c>
      <c r="C78" s="1">
        <v>5</v>
      </c>
      <c r="D78" s="1">
        <v>3</v>
      </c>
      <c r="E78" s="1">
        <f t="shared" si="2"/>
        <v>15</v>
      </c>
      <c r="F78"/>
      <c r="G78"/>
      <c r="H78"/>
      <c r="I78"/>
    </row>
    <row r="79" spans="1:9" x14ac:dyDescent="0.2">
      <c r="B79" s="3"/>
      <c r="F79"/>
      <c r="G79"/>
      <c r="H79"/>
      <c r="I79"/>
    </row>
    <row r="80" spans="1:9" x14ac:dyDescent="0.2">
      <c r="B80" s="2" t="s">
        <v>58</v>
      </c>
      <c r="C80" s="6">
        <f>SUM(C13:C78)</f>
        <v>234</v>
      </c>
      <c r="D80" s="2" t="s">
        <v>59</v>
      </c>
      <c r="E80" s="6">
        <f>SUM(E13:E78)</f>
        <v>351</v>
      </c>
      <c r="H80" s="2"/>
      <c r="I80" s="6"/>
    </row>
    <row r="81" spans="2:9" x14ac:dyDescent="0.2">
      <c r="B81" s="2" t="s">
        <v>64</v>
      </c>
      <c r="C81" s="6">
        <f>AVERAGE(C13:C78)</f>
        <v>4.4150943396226419</v>
      </c>
      <c r="D81" s="2" t="s">
        <v>65</v>
      </c>
      <c r="E81" s="10">
        <f>AVERAGE(E13:E78)</f>
        <v>6.6226415094339623</v>
      </c>
      <c r="H81" s="2"/>
      <c r="I81" s="6"/>
    </row>
    <row r="82" spans="2:9" x14ac:dyDescent="0.2">
      <c r="H82" s="2"/>
      <c r="I82" s="6"/>
    </row>
    <row r="84" spans="2:9" x14ac:dyDescent="0.2">
      <c r="D84" s="1" t="s">
        <v>130</v>
      </c>
      <c r="E84" s="21"/>
    </row>
    <row r="85" spans="2:9" x14ac:dyDescent="0.2">
      <c r="D85" s="1" t="s">
        <v>118</v>
      </c>
      <c r="E85" t="s">
        <v>119</v>
      </c>
    </row>
    <row r="86" spans="2:9" x14ac:dyDescent="0.2">
      <c r="E86"/>
    </row>
    <row r="87" spans="2:9" x14ac:dyDescent="0.2">
      <c r="D87" s="22" t="s">
        <v>125</v>
      </c>
      <c r="E87" t="s">
        <v>120</v>
      </c>
    </row>
    <row r="88" spans="2:9" x14ac:dyDescent="0.2">
      <c r="E88"/>
    </row>
    <row r="89" spans="2:9" x14ac:dyDescent="0.2">
      <c r="D89" s="22" t="s">
        <v>126</v>
      </c>
      <c r="E89" t="s">
        <v>124</v>
      </c>
    </row>
    <row r="90" spans="2:9" x14ac:dyDescent="0.2">
      <c r="E90"/>
    </row>
    <row r="91" spans="2:9" x14ac:dyDescent="0.2">
      <c r="D91" s="1" t="s">
        <v>127</v>
      </c>
      <c r="E91" t="s">
        <v>123</v>
      </c>
    </row>
    <row r="92" spans="2:9" x14ac:dyDescent="0.2">
      <c r="E92"/>
    </row>
    <row r="93" spans="2:9" x14ac:dyDescent="0.2">
      <c r="D93" s="1" t="s">
        <v>121</v>
      </c>
      <c r="E93" t="s">
        <v>122</v>
      </c>
    </row>
  </sheetData>
  <conditionalFormatting sqref="C13:C20">
    <cfRule type="iconSet" priority="4">
      <iconSet>
        <cfvo type="percent" val="0"/>
        <cfvo type="num" val="1"/>
        <cfvo type="num" val="6"/>
      </iconSet>
    </cfRule>
  </conditionalFormatting>
  <conditionalFormatting sqref="C21 C33 C26:C27 C31 C41:C79">
    <cfRule type="iconSet" priority="7">
      <iconSet>
        <cfvo type="percent" val="0"/>
        <cfvo type="num" val="1"/>
        <cfvo type="num" val="6"/>
      </iconSet>
    </cfRule>
  </conditionalFormatting>
  <conditionalFormatting sqref="C22:C25">
    <cfRule type="iconSet" priority="3">
      <iconSet>
        <cfvo type="percent" val="0"/>
        <cfvo type="num" val="1"/>
        <cfvo type="num" val="6"/>
      </iconSet>
    </cfRule>
  </conditionalFormatting>
  <conditionalFormatting sqref="C28:C30">
    <cfRule type="iconSet" priority="2">
      <iconSet>
        <cfvo type="percent" val="0"/>
        <cfvo type="num" val="1"/>
        <cfvo type="num" val="6"/>
      </iconSet>
    </cfRule>
  </conditionalFormatting>
  <conditionalFormatting sqref="C32">
    <cfRule type="iconSet" priority="5">
      <iconSet>
        <cfvo type="percent" val="0"/>
        <cfvo type="num" val="1"/>
        <cfvo type="num" val="6"/>
      </iconSet>
    </cfRule>
  </conditionalFormatting>
  <conditionalFormatting sqref="C34:C40">
    <cfRule type="iconSet" priority="1">
      <iconSet>
        <cfvo type="percent" val="0"/>
        <cfvo type="num" val="1"/>
        <cfvo type="num" val="6"/>
      </iconSet>
    </cfRule>
  </conditionalFormatting>
  <conditionalFormatting sqref="E12">
    <cfRule type="iconSet" priority="6">
      <iconSet>
        <cfvo type="percent" val="0"/>
        <cfvo type="percent" val="33"/>
        <cfvo type="percent" val="67"/>
      </iconSet>
    </cfRule>
  </conditionalFormatting>
  <dataValidations count="1">
    <dataValidation type="list" allowBlank="1" showInputMessage="1" showErrorMessage="1" sqref="B32" xr:uid="{5F996300-FC1D-5A47-BEC1-842A922B0979}">
      <formula1>ProductStage</formula1>
    </dataValidation>
  </dataValidation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5"/>
  <sheetViews>
    <sheetView workbookViewId="0">
      <selection activeCell="D31" sqref="D31"/>
    </sheetView>
  </sheetViews>
  <sheetFormatPr baseColWidth="10" defaultColWidth="8.83203125" defaultRowHeight="15" x14ac:dyDescent="0.2"/>
  <cols>
    <col min="1" max="1" width="88.83203125" bestFit="1" customWidth="1"/>
    <col min="2" max="2" width="14.6640625" bestFit="1" customWidth="1"/>
    <col min="3" max="3" width="10.83203125" bestFit="1" customWidth="1"/>
  </cols>
  <sheetData>
    <row r="1" spans="1:3" x14ac:dyDescent="0.2">
      <c r="A1" t="s">
        <v>54</v>
      </c>
    </row>
    <row r="2" spans="1:3" x14ac:dyDescent="0.2">
      <c r="A2" t="s">
        <v>10</v>
      </c>
    </row>
    <row r="3" spans="1:3" x14ac:dyDescent="0.2">
      <c r="A3" t="s">
        <v>56</v>
      </c>
    </row>
    <row r="4" spans="1:3" x14ac:dyDescent="0.2">
      <c r="A4" t="s">
        <v>57</v>
      </c>
    </row>
    <row r="5" spans="1:3" x14ac:dyDescent="0.2">
      <c r="A5" t="s">
        <v>61</v>
      </c>
    </row>
    <row r="6" spans="1:3" x14ac:dyDescent="0.2">
      <c r="A6" t="s">
        <v>60</v>
      </c>
    </row>
    <row r="9" spans="1:3" x14ac:dyDescent="0.2">
      <c r="A9" s="2" t="s">
        <v>51</v>
      </c>
      <c r="B9" s="2" t="s">
        <v>52</v>
      </c>
      <c r="C9" s="2" t="s">
        <v>53</v>
      </c>
    </row>
    <row r="10" spans="1:3" x14ac:dyDescent="0.2">
      <c r="A10" s="1" t="s">
        <v>48</v>
      </c>
      <c r="B10" s="1">
        <v>2</v>
      </c>
      <c r="C10" s="1">
        <v>10</v>
      </c>
    </row>
    <row r="11" spans="1:3" x14ac:dyDescent="0.2">
      <c r="A11" s="1" t="s">
        <v>47</v>
      </c>
      <c r="B11" s="1">
        <v>1</v>
      </c>
      <c r="C11" s="1">
        <v>1</v>
      </c>
    </row>
    <row r="12" spans="1:3" x14ac:dyDescent="0.2">
      <c r="A12" s="1" t="s">
        <v>46</v>
      </c>
      <c r="B12" s="1">
        <v>0.1</v>
      </c>
      <c r="C12" s="1">
        <v>0.9</v>
      </c>
    </row>
    <row r="13" spans="1:3" x14ac:dyDescent="0.2">
      <c r="A13" s="1" t="s">
        <v>49</v>
      </c>
      <c r="B13" s="1">
        <v>0</v>
      </c>
      <c r="C13" s="1">
        <v>0</v>
      </c>
    </row>
    <row r="16" spans="1:3" x14ac:dyDescent="0.2">
      <c r="A16" s="4" t="s">
        <v>84</v>
      </c>
      <c r="B16" s="1">
        <v>1</v>
      </c>
    </row>
    <row r="17" spans="1:2" x14ac:dyDescent="0.2">
      <c r="A17" s="4" t="s">
        <v>85</v>
      </c>
      <c r="B17" s="1">
        <v>2</v>
      </c>
    </row>
    <row r="18" spans="1:2" x14ac:dyDescent="0.2">
      <c r="A18" s="4" t="s">
        <v>86</v>
      </c>
      <c r="B18" s="1">
        <v>3</v>
      </c>
    </row>
    <row r="19" spans="1:2" x14ac:dyDescent="0.2">
      <c r="A19" s="4" t="s">
        <v>87</v>
      </c>
      <c r="B19" s="1">
        <v>4</v>
      </c>
    </row>
    <row r="20" spans="1:2" x14ac:dyDescent="0.2">
      <c r="A20" s="4" t="s">
        <v>18</v>
      </c>
      <c r="B20" s="1">
        <v>5</v>
      </c>
    </row>
    <row r="21" spans="1:2" x14ac:dyDescent="0.2">
      <c r="A21" s="4" t="s">
        <v>19</v>
      </c>
      <c r="B21" s="1">
        <v>6</v>
      </c>
    </row>
    <row r="22" spans="1:2" x14ac:dyDescent="0.2">
      <c r="A22" s="4" t="s">
        <v>21</v>
      </c>
      <c r="B22" s="1">
        <v>8</v>
      </c>
    </row>
    <row r="23" spans="1:2" x14ac:dyDescent="0.2">
      <c r="A23" s="4" t="s">
        <v>20</v>
      </c>
      <c r="B23" s="1">
        <v>9</v>
      </c>
    </row>
    <row r="24" spans="1:2" x14ac:dyDescent="0.2">
      <c r="A24" s="4" t="s">
        <v>88</v>
      </c>
      <c r="B24" s="1">
        <v>10</v>
      </c>
    </row>
    <row r="25" spans="1:2" x14ac:dyDescent="0.2">
      <c r="A25" s="4" t="s">
        <v>89</v>
      </c>
      <c r="B25" s="1"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About</vt:lpstr>
      <vt:lpstr>Score Card</vt:lpstr>
      <vt:lpstr>Score Card Google</vt:lpstr>
      <vt:lpstr>Score Card Pay By Touch</vt:lpstr>
      <vt:lpstr>Lookup</vt:lpstr>
      <vt:lpstr>Lens</vt:lpstr>
      <vt:lpstr>ProductStage</vt:lpstr>
      <vt:lpstr>ProductStageNumber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2023-10-10T21:49:08Z</dcterms:modified>
</cp:coreProperties>
</file>